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codeName="ThisWorkbook"/>
  <mc:AlternateContent xmlns:mc="http://schemas.openxmlformats.org/markup-compatibility/2006">
    <mc:Choice Requires="x15">
      <x15ac:absPath xmlns:x15ac="http://schemas.microsoft.com/office/spreadsheetml/2010/11/ac" url="C:\Users\Paulina\Desktop\PO 1er Sem26\PO 1er Sem26\Propuestas 1° Sem2026\Fichas 90 días\Fichas 90 dias (PO 1°Sem26)\Trazado\504\"/>
    </mc:Choice>
  </mc:AlternateContent>
  <xr:revisionPtr revIDLastSave="0" documentId="13_ncr:1_{32A5BAF8-2671-42BD-B29B-980CD33827A2}" xr6:coauthVersionLast="47" xr6:coauthVersionMax="47" xr10:uidLastSave="{00000000-0000-0000-0000-000000000000}"/>
  <bookViews>
    <workbookView xWindow="7320" yWindow="3090" windowWidth="28740" windowHeight="11565" xr2:uid="{00000000-000D-0000-FFFF-FFFF00000000}"/>
  </bookViews>
  <sheets>
    <sheet name="Ficha - 504" sheetId="1" r:id="rId1"/>
    <sheet name="Anexo 2 - 504" sheetId="2" r:id="rId2"/>
    <sheet name="Anexo 4 - 504" sheetId="3" r:id="rId3"/>
  </sheets>
  <externalReferences>
    <externalReference r:id="rId4"/>
    <externalReference r:id="rId5"/>
    <externalReference r:id="rId6"/>
    <externalReference r:id="rId7"/>
  </externalReferences>
  <definedNames>
    <definedName name="a" localSheetId="1">#REF!</definedName>
    <definedName name="a">#REF!</definedName>
    <definedName name="_xlnm.Print_Area" localSheetId="1">'Anexo 2 - 504'!$A$1:$D$71,'Anexo 2 - 504'!$E$1:$E$14</definedName>
    <definedName name="asasa" localSheetId="1">#REF!</definedName>
    <definedName name="asasa">#REF!</definedName>
    <definedName name="asasasa" localSheetId="1">#REF!</definedName>
    <definedName name="asasasa">#REF!</definedName>
    <definedName name="b" localSheetId="1">#REF!</definedName>
    <definedName name="b">#REF!</definedName>
    <definedName name="bas" localSheetId="1">#REF!</definedName>
    <definedName name="bas">#REF!</definedName>
    <definedName name="BASE" localSheetId="1">#REF!</definedName>
    <definedName name="BASE">#REF!</definedName>
    <definedName name="_xlnm.Database">'[1]DISTANCIAS ZONAG'!$A$1:$B$41</definedName>
    <definedName name="BASES" localSheetId="1">#REF!</definedName>
    <definedName name="BASES">#REF!</definedName>
    <definedName name="CapacidadesIda" localSheetId="1">#REF!</definedName>
    <definedName name="CapacidadesIda">#REF!</definedName>
    <definedName name="CapacidadesRegreso" localSheetId="1">#REF!</definedName>
    <definedName name="CapacidadesRegreso">#REF!</definedName>
    <definedName name="caro" localSheetId="1">#REF!</definedName>
    <definedName name="caro">#REF!</definedName>
    <definedName name="carola" localSheetId="1">#REF!</definedName>
    <definedName name="carola">#REF!</definedName>
    <definedName name="carolina" localSheetId="1">#REF!</definedName>
    <definedName name="carolina">#REF!</definedName>
    <definedName name="cghmi" localSheetId="1">#REF!</definedName>
    <definedName name="cghmi">#REF!</definedName>
    <definedName name="DD" localSheetId="1">#REF!</definedName>
    <definedName name="DD">#REF!</definedName>
    <definedName name="DETALLE_1" localSheetId="1">#REF!</definedName>
    <definedName name="DETALLE_1">#REF!</definedName>
    <definedName name="DETALLE_2" localSheetId="1">#REF!</definedName>
    <definedName name="DETALLE_2">#REF!</definedName>
    <definedName name="DETALLE_3" localSheetId="1">#REF!</definedName>
    <definedName name="DETALLE_3">#REF!</definedName>
    <definedName name="DFDF" localSheetId="1">#REF!</definedName>
    <definedName name="DFDF">#REF!</definedName>
    <definedName name="DFDH" localSheetId="1">#REF!</definedName>
    <definedName name="DFDH">#REF!</definedName>
    <definedName name="DFDSGDFG" localSheetId="1">#REF!</definedName>
    <definedName name="DFDSGDFG">#REF!</definedName>
    <definedName name="DFGDFG" localSheetId="1">#REF!</definedName>
    <definedName name="DFGDFG">#REF!</definedName>
    <definedName name="dfgj" localSheetId="1">#REF!</definedName>
    <definedName name="dfgj">#REF!</definedName>
    <definedName name="DGDFGFD" localSheetId="1">#REF!</definedName>
    <definedName name="DGDFGFD">#REF!</definedName>
    <definedName name="dhn" localSheetId="1">#REF!</definedName>
    <definedName name="dhn">#REF!</definedName>
    <definedName name="dyhj" localSheetId="1">#REF!</definedName>
    <definedName name="dyhj">#REF!</definedName>
    <definedName name="edafsafdaf">[2]EERR!$B$3:$L$35,[2]EERR!$B$46:$L$108,[2]EERR!$B$114:$L$144</definedName>
    <definedName name="EERR">[2]EERR!$B$3:$L$35,[2]EERR!$B$46:$L$108,[2]EERR!$B$114:$L$143</definedName>
    <definedName name="eq" localSheetId="1">#REF!</definedName>
    <definedName name="eq">#REF!</definedName>
    <definedName name="er" localSheetId="1">#REF!</definedName>
    <definedName name="er">#REF!</definedName>
    <definedName name="etyj" localSheetId="1">#REF!</definedName>
    <definedName name="etyj">#REF!</definedName>
    <definedName name="ExpIdaB7" localSheetId="1">#REF!</definedName>
    <definedName name="ExpIdaB7">#REF!</definedName>
    <definedName name="ExpIdaB9" localSheetId="1">#REF!</definedName>
    <definedName name="ExpIdaB9">#REF!</definedName>
    <definedName name="ExpIdaOtros" localSheetId="1">#REF!</definedName>
    <definedName name="ExpIdaOtros">#REF!</definedName>
    <definedName name="ExpIdaXX" localSheetId="1">#REF!</definedName>
    <definedName name="ExpIdaXX">#REF!</definedName>
    <definedName name="ExpRegresoB7" localSheetId="1">#REF!</definedName>
    <definedName name="ExpRegresoB7">#REF!</definedName>
    <definedName name="ExpRegresoB9" localSheetId="1">#REF!</definedName>
    <definedName name="ExpRegresoB9">#REF!</definedName>
    <definedName name="ExpRegresoOtros" localSheetId="1">#REF!</definedName>
    <definedName name="ExpRegresoOtros">#REF!</definedName>
    <definedName name="fffff" localSheetId="1">#REF!</definedName>
    <definedName name="fffff">#REF!</definedName>
    <definedName name="FlotaB7" localSheetId="1">#REF!</definedName>
    <definedName name="FlotaB7">#REF!</definedName>
    <definedName name="FlotaB9" localSheetId="1">#REF!</definedName>
    <definedName name="FlotaB9">#REF!</definedName>
    <definedName name="FlotaOtros" localSheetId="1">#REF!</definedName>
    <definedName name="FlotaOtros">#REF!</definedName>
    <definedName name="fmtumh" localSheetId="1">#REF!</definedName>
    <definedName name="fmtumh">#REF!</definedName>
    <definedName name="fre" localSheetId="1">#REF!</definedName>
    <definedName name="fre">#REF!</definedName>
    <definedName name="FrecuenciasIda" localSheetId="1">#REF!</definedName>
    <definedName name="FrecuenciasIda">#REF!</definedName>
    <definedName name="FrecuenciasRegreso" localSheetId="1">#REF!</definedName>
    <definedName name="FrecuenciasRegreso">#REF!</definedName>
    <definedName name="gg" localSheetId="1">#REF!</definedName>
    <definedName name="gg">#REF!</definedName>
    <definedName name="ghmiu" localSheetId="1">#REF!</definedName>
    <definedName name="ghmiu">#REF!</definedName>
    <definedName name="HOR">[3]Hoja1!$A$17:$IV$17,[3]Hoja1!$A$19:$IV$19,[3]Hoja1!$A$21:$IV$21,[3]Hoja1!$A$23:$IV$23,[3]Hoja1!$A$25:$IV$25,[3]Hoja1!$A$27:$IV$27,[3]Hoja1!$A$29:$IV$29,[3]Hoja1!$A$31:$IV$31,[3]Hoja1!$A$4:$IV$4,[3]Hoja1!$A$6:$IV$6,[3]Hoja1!$A$8:$IV$8,[3]Hoja1!$A$10:$IV$10,[3]Hoja1!$A$12:$IV$12,[3]Hoja1!$A$14:$IV$14,[3]Hoja1!$A$16:$IV$16,[3]Hoja1!$A$97:$IV$97,[3]Hoja1!$A$99:$IV$99,[3]Hoja1!$A$101:$IV$101,[3]Hoja1!$A$103:$IV$103,[3]Hoja1!$A$105:$IV$105,[3]Hoja1!$A$107:$IV$107,[3]Hoja1!$A$109:$IV$109,[3]Hoja1!$A$111:$IV$111,[3]Hoja1!$A$113:$IV$113,[3]Hoja1!$A$115:$IV$115,[3]Hoja1!$A$117:$IV$117,[3]Hoja1!$A$84:$IV$84,[3]Hoja1!$A$86:$IV$86,[3]Hoja1!$A$88:$IV$88,[3]Hoja1!$A$90:$IV$90,[3]Hoja1!$A$92:$IV$92,[3]Hoja1!$A$94:$IV$94,[3]Hoja1!$A$96:$IV$96,[3]Hoja1!$A$66:$IV$66,[3]Hoja1!$A$68:$IV$68,[3]Hoja1!$A$70:$IV$70,[3]Hoja1!$A$72:$IV$72,[3]Hoja1!$A$74:$IV$74,[3]Hoja1!$A$76:$IV$76,[3]Hoja1!$A$78:$IV$78,[3]Hoja1!$A$80:$IV$80,[3]Hoja1!$A$33:$IV$33,[3]Hoja1!$A$35:$IV$35,[3]Hoja1!$A$37:$IV$37,[3]Hoja1!$A$39:$IV$39,[3]Hoja1!$A$41:$IV$41,[3]Hoja1!$A$43:$IV$43,[3]Hoja1!$A$45:$IV$45,[3]Hoja1!$A$81:$IV$81,[3]Hoja1!$A$48:$IV$48,[3]Hoja1!$A$50:$IV$50,[3]Hoja1!$A$52:$IV$52,[3]Hoja1!$A$54:$IV$54,[3]Hoja1!$A$56:$IV$56,[3]Hoja1!$A$58:$IV$58,[3]Hoja1!$A$60:$IV$60,[3]Hoja1!$A$62:$IV$62,[3]Hoja1!$A$64:$IV$64</definedName>
    <definedName name="i." localSheetId="1">#REF!</definedName>
    <definedName name="i.">#REF!</definedName>
    <definedName name="intervalo" localSheetId="1">#REF!</definedName>
    <definedName name="intervalo">#REF!</definedName>
    <definedName name="ipñl" localSheetId="1">#REF!</definedName>
    <definedName name="ipñl">#REF!</definedName>
    <definedName name="JHK" localSheetId="1">#REF!</definedName>
    <definedName name="JHK">#REF!</definedName>
    <definedName name="jjj" localSheetId="1">#REF!</definedName>
    <definedName name="jjj">#REF!</definedName>
    <definedName name="mar" localSheetId="1">#REF!</definedName>
    <definedName name="mar">#REF!</definedName>
    <definedName name="ngtwh" localSheetId="1">#REF!</definedName>
    <definedName name="ngtwh">#REF!</definedName>
    <definedName name="nicolas" localSheetId="1">#REF!</definedName>
    <definedName name="nicolas">#REF!</definedName>
    <definedName name="no" localSheetId="1">#REF!</definedName>
    <definedName name="no">#REF!</definedName>
    <definedName name="prueba" localSheetId="1">#REF!</definedName>
    <definedName name="prueba">#REF!</definedName>
    <definedName name="q" localSheetId="1">#REF!</definedName>
    <definedName name="q">#REF!</definedName>
    <definedName name="qqqq" localSheetId="1">#REF!</definedName>
    <definedName name="qqqq">#REF!</definedName>
    <definedName name="rth" localSheetId="1">#REF!</definedName>
    <definedName name="rth">#REF!</definedName>
    <definedName name="s" localSheetId="1">#REF!</definedName>
    <definedName name="s">#REF!</definedName>
    <definedName name="sa" localSheetId="1">#REF!</definedName>
    <definedName name="sa">#REF!</definedName>
    <definedName name="sadf" localSheetId="1">#REF!</definedName>
    <definedName name="sadf">#REF!</definedName>
    <definedName name="sd" localSheetId="1">#REF!</definedName>
    <definedName name="sd">#REF!</definedName>
    <definedName name="sdf" localSheetId="1">#REF!</definedName>
    <definedName name="sdf">#REF!</definedName>
    <definedName name="srty" localSheetId="1">#REF!</definedName>
    <definedName name="srty">#REF!</definedName>
    <definedName name="UNegocio">'[4]EERR Detalle'!$M$2:$V$26,'[4]EERR Detalle'!$X$2:$AG$26,'[4]EERR Detalle'!$AI$2:$AR$26,'[4]EERR Detalle'!$AT$2:$BC$26</definedName>
    <definedName name="vbn" localSheetId="1">#REF!</definedName>
    <definedName name="vbn">#REF!</definedName>
    <definedName name="wef" localSheetId="1">#REF!</definedName>
    <definedName name="wef">#REF!</definedName>
    <definedName name="WER" localSheetId="1">#REF!</definedName>
    <definedName name="WER">#REF!</definedName>
    <definedName name="wert" localSheetId="1">#REF!</definedName>
    <definedName name="wert">#REF!</definedName>
    <definedName name="wrthb" localSheetId="1">#REF!</definedName>
    <definedName name="wrthb">#REF!</definedName>
    <definedName name="wrynetyujhn" localSheetId="1">#REF!</definedName>
    <definedName name="wrynetyujhn">#REF!</definedName>
    <definedName name="xx" localSheetId="1">#REF!</definedName>
    <definedName name="xx">#REF!</definedName>
    <definedName name="z" localSheetId="1">#REF!</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1" i="1" l="1"/>
  <c r="H40" i="1"/>
  <c r="G40" i="1"/>
  <c r="G41" i="1"/>
  <c r="G42" i="1"/>
  <c r="G43" i="1"/>
  <c r="G44" i="1"/>
  <c r="AV6" i="1"/>
  <c r="G33" i="1"/>
  <c r="P16" i="1"/>
  <c r="Q16" i="1"/>
  <c r="R16" i="1"/>
  <c r="S16" i="1"/>
  <c r="T16" i="1"/>
  <c r="U16" i="1"/>
  <c r="V16" i="1"/>
  <c r="W16" i="1"/>
  <c r="X16" i="1"/>
  <c r="Y16" i="1"/>
  <c r="Z16" i="1"/>
  <c r="AA16" i="1"/>
  <c r="AB16" i="1"/>
  <c r="AC16" i="1"/>
  <c r="AD16" i="1"/>
  <c r="AE16" i="1"/>
  <c r="AF16" i="1"/>
  <c r="AG16" i="1"/>
  <c r="AH16" i="1"/>
  <c r="AI16" i="1"/>
  <c r="AJ16" i="1"/>
  <c r="AK16" i="1"/>
  <c r="AL16" i="1"/>
  <c r="AM16" i="1"/>
  <c r="AN16" i="1"/>
  <c r="AO16" i="1"/>
  <c r="AP16" i="1"/>
  <c r="AQ16" i="1"/>
  <c r="AR16"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AQ17" i="1"/>
  <c r="AR17"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Q18" i="1"/>
  <c r="AR18" i="1"/>
  <c r="Q15" i="1"/>
  <c r="R15" i="1"/>
  <c r="S15" i="1"/>
  <c r="C34" i="1" s="1"/>
  <c r="T15" i="1"/>
  <c r="U15" i="1"/>
  <c r="V15" i="1"/>
  <c r="W15" i="1"/>
  <c r="X15" i="1"/>
  <c r="C35" i="1" s="1"/>
  <c r="Y15" i="1"/>
  <c r="C36" i="1" s="1"/>
  <c r="Z15" i="1"/>
  <c r="AA15" i="1"/>
  <c r="AB15" i="1"/>
  <c r="AC15" i="1"/>
  <c r="AD15" i="1"/>
  <c r="AE15" i="1"/>
  <c r="AF15" i="1"/>
  <c r="AG15" i="1"/>
  <c r="AH15" i="1"/>
  <c r="AI15" i="1"/>
  <c r="AJ15" i="1"/>
  <c r="AK15" i="1"/>
  <c r="AL15" i="1"/>
  <c r="AM15" i="1"/>
  <c r="AN15" i="1"/>
  <c r="AO15" i="1"/>
  <c r="AP15" i="1"/>
  <c r="AQ15" i="1"/>
  <c r="AR15" i="1"/>
  <c r="P15" i="1"/>
  <c r="C39" i="1"/>
  <c r="C38" i="1"/>
  <c r="C37" i="1"/>
  <c r="F28" i="1"/>
  <c r="F29" i="1" s="1"/>
  <c r="E28" i="1"/>
  <c r="E29" i="1" s="1"/>
  <c r="D28" i="1"/>
  <c r="D29" i="1" s="1"/>
  <c r="C28" i="1"/>
  <c r="C29" i="1" s="1"/>
  <c r="F39" i="1"/>
  <c r="E39" i="1"/>
  <c r="D39" i="1"/>
  <c r="F38" i="1"/>
  <c r="E38" i="1"/>
  <c r="D38" i="1"/>
  <c r="F37" i="1"/>
  <c r="E37" i="1"/>
  <c r="D37" i="1"/>
  <c r="H28" i="1" l="1"/>
  <c r="G39" i="1"/>
  <c r="G38" i="1"/>
  <c r="H39" i="1"/>
  <c r="G37" i="1"/>
  <c r="H37" i="1"/>
  <c r="H38" i="1"/>
  <c r="F36" i="1" l="1"/>
  <c r="F35" i="1"/>
  <c r="F34" i="1"/>
  <c r="D36" i="1"/>
  <c r="D35" i="1"/>
  <c r="D34" i="1"/>
  <c r="E36" i="1"/>
  <c r="E35" i="1"/>
  <c r="E34" i="1"/>
  <c r="G36" i="1" l="1"/>
  <c r="G34" i="1"/>
  <c r="H36" i="1"/>
  <c r="H35" i="1"/>
  <c r="G35" i="1"/>
  <c r="H34" i="1"/>
  <c r="H29" i="1"/>
  <c r="G29"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V9" i="1"/>
  <c r="AU9" i="1"/>
  <c r="AT9" i="1"/>
  <c r="AV8" i="1"/>
  <c r="AY8" i="1" s="1"/>
  <c r="AU8" i="1"/>
  <c r="AX8" i="1" s="1"/>
  <c r="AT8" i="1"/>
  <c r="AW8" i="1" s="1"/>
  <c r="AV7" i="1"/>
  <c r="AU7" i="1"/>
  <c r="AT7" i="1"/>
  <c r="AU6" i="1"/>
  <c r="AT6" i="1"/>
  <c r="AX9" i="1" l="1"/>
  <c r="AY9" i="1"/>
  <c r="AX7" i="1"/>
  <c r="AY6" i="1"/>
  <c r="AX6" i="1"/>
  <c r="AY7" i="1"/>
  <c r="AW9" i="1"/>
  <c r="AW13" i="1" s="1"/>
  <c r="AW6" i="1"/>
  <c r="AW7" i="1"/>
  <c r="AW12" i="1" l="1"/>
  <c r="C30" i="1" s="1"/>
  <c r="AY12" i="1"/>
  <c r="C32" i="1" s="1"/>
  <c r="AX12" i="1"/>
  <c r="C31" i="1" s="1"/>
  <c r="AY13" i="1" l="1"/>
  <c r="E32" i="1" s="1"/>
  <c r="G32" i="1" s="1"/>
  <c r="AX13" i="1"/>
  <c r="E31" i="1" s="1"/>
  <c r="G31" i="1" s="1"/>
  <c r="G28" i="1"/>
  <c r="E30" i="1" l="1"/>
  <c r="G3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elkin.ruiz</author>
  </authors>
  <commentList>
    <comment ref="A7" authorId="0" shapeId="0" xr:uid="{00000000-0006-0000-0000-000001000000}">
      <text>
        <r>
          <rPr>
            <b/>
            <sz val="9"/>
            <color indexed="81"/>
            <rFont val="Tahoma"/>
            <family val="2"/>
          </rPr>
          <t>Código servicio TS</t>
        </r>
        <r>
          <rPr>
            <sz val="9"/>
            <color indexed="81"/>
            <rFont val="Tahoma"/>
            <family val="2"/>
          </rPr>
          <t xml:space="preserve">
</t>
        </r>
      </text>
    </comment>
    <comment ref="A58" authorId="1" shapeId="0" xr:uid="{1E9D4AE7-0DDD-4992-8787-CA1B1C46DDBE}">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<sst xmlns="http://schemas.openxmlformats.org/spreadsheetml/2006/main" count="2077" uniqueCount="1096">
  <si>
    <t>PROPUESTA PRELIMINAR  - MODIFICACIONES PLAN DE OPERACIÓN</t>
  </si>
  <si>
    <t>Frecuencia [buses/hora]</t>
  </si>
  <si>
    <t>Laboral</t>
  </si>
  <si>
    <t>Sábado</t>
  </si>
  <si>
    <t>Domingo</t>
  </si>
  <si>
    <t>Nombre asignado a la modificación</t>
  </si>
  <si>
    <t>PRENOC1</t>
  </si>
  <si>
    <t>NOC</t>
  </si>
  <si>
    <t>TNOC</t>
  </si>
  <si>
    <t>PMA</t>
  </si>
  <si>
    <t>TPMA</t>
  </si>
  <si>
    <t>FPMA</t>
  </si>
  <si>
    <t>PMD</t>
  </si>
  <si>
    <t>FPTA</t>
  </si>
  <si>
    <t>FPNOC</t>
  </si>
  <si>
    <t>PRENOC2</t>
  </si>
  <si>
    <t>PRENOC SAB1</t>
  </si>
  <si>
    <t>NOC SAB</t>
  </si>
  <si>
    <t>TSAB MAÑ</t>
  </si>
  <si>
    <t>PMA SAB</t>
  </si>
  <si>
    <t>MED SAB</t>
  </si>
  <si>
    <t>PMDSAB</t>
  </si>
  <si>
    <t>TARDE SAB</t>
  </si>
  <si>
    <t>TSAB NOC</t>
  </si>
  <si>
    <t>PRE NOC SAB2</t>
  </si>
  <si>
    <t>PRE NOC DOM1</t>
  </si>
  <si>
    <t>NOC DOM</t>
  </si>
  <si>
    <t>TDOM MAÑ</t>
  </si>
  <si>
    <t>MAÑ DOM</t>
  </si>
  <si>
    <t>MED DOM</t>
  </si>
  <si>
    <t>TAR DOM</t>
  </si>
  <si>
    <t>T DOM NOC</t>
  </si>
  <si>
    <t>PRE NOC DOM2</t>
  </si>
  <si>
    <t>Fecha de Presentación</t>
  </si>
  <si>
    <t>DIA</t>
  </si>
  <si>
    <t>MES</t>
  </si>
  <si>
    <t>AÑO</t>
  </si>
  <si>
    <t>n salidas</t>
  </si>
  <si>
    <t>km</t>
  </si>
  <si>
    <t>Codigo de la propuesta</t>
  </si>
  <si>
    <t>UNIDAD</t>
  </si>
  <si>
    <t>ID-PROP</t>
  </si>
  <si>
    <t>Unidad de Negocio</t>
  </si>
  <si>
    <t>Código TS</t>
  </si>
  <si>
    <t>Código Usuario</t>
  </si>
  <si>
    <t>Sentido</t>
  </si>
  <si>
    <t>Tipo</t>
  </si>
  <si>
    <t xml:space="preserve">Laboral </t>
  </si>
  <si>
    <t>Sabado</t>
  </si>
  <si>
    <t>Tipo de Modificación</t>
  </si>
  <si>
    <t>CODIGO:</t>
  </si>
  <si>
    <t>5</t>
  </si>
  <si>
    <t>Ida</t>
  </si>
  <si>
    <t>Actual</t>
  </si>
  <si>
    <t>Servicio(s) a modificar</t>
  </si>
  <si>
    <t>Ret</t>
  </si>
  <si>
    <t>Servicio generados por la modificación</t>
  </si>
  <si>
    <t>Modificado</t>
  </si>
  <si>
    <t>1. RESUMEN DE LA PROBLEMA OBJETO DE LA PROPUESTA</t>
  </si>
  <si>
    <t>2.RESUMEN DE LA PROPUESTA SELECCIONADA PARA DAR SOLUCIÓN AL PROBLEMA</t>
  </si>
  <si>
    <t>3. DATOS GENERALES DE LA MODIFICACIÓN</t>
  </si>
  <si>
    <t>Variables del servicio(s)</t>
  </si>
  <si>
    <t>ACTUAL</t>
  </si>
  <si>
    <t>MODIFICACIÓN</t>
  </si>
  <si>
    <t>(+/-) VARIACIÓN (%)</t>
  </si>
  <si>
    <t>IDA</t>
  </si>
  <si>
    <t>RETORNO</t>
  </si>
  <si>
    <t>Distancia (Km)</t>
  </si>
  <si>
    <t>Distancia integrada (Km)</t>
  </si>
  <si>
    <t>Kilómetros Comerciales</t>
  </si>
  <si>
    <t>Tipodía Laboral</t>
  </si>
  <si>
    <t>Tipodía Sábado</t>
  </si>
  <si>
    <t>Tipodía Domingo</t>
  </si>
  <si>
    <t xml:space="preserve">Flota máxima requerida </t>
  </si>
  <si>
    <t>Plazas</t>
  </si>
  <si>
    <t>periodo máxima demanda ó  PMA (plazas/h)</t>
  </si>
  <si>
    <t>Frecuencias</t>
  </si>
  <si>
    <t>periodo máxima demanda ó  PMA (b/h)</t>
  </si>
  <si>
    <t>Paradas</t>
  </si>
  <si>
    <t>Paradas Modificadas (Agrega, elimina servicio, cambio destino servicio o cambia horario de operación más de 30 minutos)</t>
  </si>
  <si>
    <t>Paradas nuevas (no existen actualmente)</t>
  </si>
  <si>
    <t>5. DESCRIPCIÓN DE LOS BENEFICIOS</t>
  </si>
  <si>
    <t>*Colocar en color azul el trazado actual y en color rojo la modificación</t>
  </si>
  <si>
    <t>Modificación de Trazado</t>
  </si>
  <si>
    <t>periodo máxima demanda ó  PTA1 (plazas/h)</t>
  </si>
  <si>
    <t>periodo máxima demanda ó  PTA2 (plazas/h)</t>
  </si>
  <si>
    <t>periodo máxima demanda ó  PTA1 (b/h)</t>
  </si>
  <si>
    <t>periodo máxima demanda ó  PTA2 (b/h)</t>
  </si>
  <si>
    <t>6. FIGURA DEL TRAZADO ACTUAL Y PROPUESTO QUE REPRESENTA LA MODIFICACION IDA</t>
  </si>
  <si>
    <t>PTA1</t>
  </si>
  <si>
    <t>PTA2</t>
  </si>
  <si>
    <t xml:space="preserve"> </t>
  </si>
  <si>
    <t>-</t>
  </si>
  <si>
    <r>
      <t xml:space="preserve">Beneficios Usuarios: </t>
    </r>
    <r>
      <rPr>
        <sz val="11"/>
        <color theme="1"/>
        <rFont val="Calibri"/>
        <family val="2"/>
        <scheme val="minor"/>
      </rPr>
      <t>Certeza de paso por los la ruta oficial y mejora de la seguridad del sector mencionado.</t>
    </r>
    <r>
      <rPr>
        <b/>
        <sz val="11"/>
        <color theme="1"/>
        <rFont val="Calibri"/>
        <family val="2"/>
        <scheme val="minor"/>
      </rPr>
      <t xml:space="preserve">                                                                                                                                                    Beneficios Operador: mejora</t>
    </r>
    <r>
      <rPr>
        <sz val="11"/>
        <color theme="1"/>
        <rFont val="Calibri"/>
        <family val="2"/>
        <scheme val="minor"/>
      </rPr>
      <t xml:space="preserve"> de los indicadores y reducción en riesgo de accidente.</t>
    </r>
  </si>
  <si>
    <t>ANEXO-PO N° 2: TRAZADOS</t>
  </si>
  <si>
    <t>LETRERO DE CORTESÍA IDA</t>
  </si>
  <si>
    <t>Av. Mapocho</t>
  </si>
  <si>
    <t>(M) Santa Ana</t>
  </si>
  <si>
    <t>FECHA INICIO</t>
  </si>
  <si>
    <t>Compañía - Sta. Lucía</t>
  </si>
  <si>
    <t>FECHA TÉRMINO</t>
  </si>
  <si>
    <t>Rancagua - Bilbao</t>
  </si>
  <si>
    <t>UNIDAD DE NEGOCIO</t>
  </si>
  <si>
    <t>Tomás Moro-Fleming</t>
  </si>
  <si>
    <t>CODIGO USUARIO</t>
  </si>
  <si>
    <t>Hosp.  Dipreca</t>
  </si>
  <si>
    <t>CODIGO TS</t>
  </si>
  <si>
    <t>LETRERO DE CORTESÍA REGRESO</t>
  </si>
  <si>
    <t>NOMBRE DEL SERVICIO</t>
  </si>
  <si>
    <t>El Tranque - Hospital Dipreca</t>
  </si>
  <si>
    <t>Av. Francisco Bilbao</t>
  </si>
  <si>
    <t>INICIO DEL SERVICIO DE IDA:</t>
  </si>
  <si>
    <t>Parque Isidora Poniente / Río Elqui</t>
  </si>
  <si>
    <t>(M) Fco. Bilbao</t>
  </si>
  <si>
    <t>INICIO DEL SERVICIO DE REGRESO:</t>
  </si>
  <si>
    <t>Vital Apoquindo / Nueva Bilbao</t>
  </si>
  <si>
    <t>Plaza Italia</t>
  </si>
  <si>
    <t>Santo Domingo</t>
  </si>
  <si>
    <t>Andes - J.J. Pérez</t>
  </si>
  <si>
    <t>TRAZADO IDA</t>
  </si>
  <si>
    <t xml:space="preserve"> TRAZADO REGRESO</t>
  </si>
  <si>
    <t>San Daniel - Enea</t>
  </si>
  <si>
    <t>CALLE</t>
  </si>
  <si>
    <t>COMUNA</t>
  </si>
  <si>
    <t>PARQUE ISIDORA PONIENTE</t>
  </si>
  <si>
    <t>PUDAHUEL</t>
  </si>
  <si>
    <t>VITAL APOQUINDO</t>
  </si>
  <si>
    <t>LAS CONDES</t>
  </si>
  <si>
    <t>SAN PABLO</t>
  </si>
  <si>
    <t>LA QUEBRADA</t>
  </si>
  <si>
    <t>AV. AMERICO VESPUCIO</t>
  </si>
  <si>
    <t>PAUL HARRIS</t>
  </si>
  <si>
    <t>RIO CLARILLO</t>
  </si>
  <si>
    <t>SANTA ZITA</t>
  </si>
  <si>
    <t>SALAR SURIRE</t>
  </si>
  <si>
    <t>AV. ALEJANDRO FLEMING</t>
  </si>
  <si>
    <t>RIO REFUGIO</t>
  </si>
  <si>
    <t>TOMAS MORO</t>
  </si>
  <si>
    <t>JOSE MANUEL GUZMAN</t>
  </si>
  <si>
    <t>AV. FRANCISCO BILBAO</t>
  </si>
  <si>
    <t>CERRO SAN CRISTOBAL SUR</t>
  </si>
  <si>
    <t>PROVIDENCIA</t>
  </si>
  <si>
    <t>CERRO VICUÑA</t>
  </si>
  <si>
    <t>AV. SEMINARIO</t>
  </si>
  <si>
    <t>EL TRANQUE</t>
  </si>
  <si>
    <t>AV. PROVIDENCIA</t>
  </si>
  <si>
    <t>SAN DANIEL</t>
  </si>
  <si>
    <t>MERCED</t>
  </si>
  <si>
    <t>SANTIAGO</t>
  </si>
  <si>
    <t>BRAVO LUCO</t>
  </si>
  <si>
    <t>MONJITAS</t>
  </si>
  <si>
    <t>EL CARMEN</t>
  </si>
  <si>
    <t>SANTO DOMINGO</t>
  </si>
  <si>
    <t>SERRANO</t>
  </si>
  <si>
    <t>PUENTE SANTO DOMINGO</t>
  </si>
  <si>
    <t>ALMIRANTE BARROSO</t>
  </si>
  <si>
    <t>JOSE JOAQUIN PEREZ</t>
  </si>
  <si>
    <t>ANDES</t>
  </si>
  <si>
    <t>CERRO NAVIA</t>
  </si>
  <si>
    <t>QUINTA NORMAL</t>
  </si>
  <si>
    <t>ANTONIO EBNER</t>
  </si>
  <si>
    <t>MAPOCHO</t>
  </si>
  <si>
    <t>AV. MANUEL RODRIGUEZ</t>
  </si>
  <si>
    <t>COMPAÑÍA</t>
  </si>
  <si>
    <t>SANTA LUCIA</t>
  </si>
  <si>
    <t>PATRICIO EDWARDS</t>
  </si>
  <si>
    <t>DIAGONAL PARAGUAY</t>
  </si>
  <si>
    <t>RANCAGUA</t>
  </si>
  <si>
    <t>DIAGONAL RANCAGUA</t>
  </si>
  <si>
    <t>CERRO NEGRO</t>
  </si>
  <si>
    <t>CERRO SAN CRISTOBAL NORTE</t>
  </si>
  <si>
    <t>LA REINA</t>
  </si>
  <si>
    <t>SALAR DE ASCOTAN</t>
  </si>
  <si>
    <t>PARQUE ISIDORA ORIENTE</t>
  </si>
  <si>
    <t>RETORNO PARQUE ISIDORA ORIENTE</t>
  </si>
  <si>
    <t xml:space="preserve">TRAZADO FERIA </t>
  </si>
  <si>
    <t>EJE EL CARMEN/SERRANO (JUEVES, DOMINGO 07:00-16:59)</t>
  </si>
  <si>
    <t>EJE SERRANO/SERRANO (JUEVES, DOMINGO 07:00-16:59)</t>
  </si>
  <si>
    <t>DIAGONAL LAS BARRANCAS</t>
  </si>
  <si>
    <t>FEDERICO ERRAZURIZ</t>
  </si>
  <si>
    <t>Orden
Circ.</t>
  </si>
  <si>
    <t>Sentido Servicio</t>
  </si>
  <si>
    <t>Varian-te</t>
  </si>
  <si>
    <t>UN</t>
  </si>
  <si>
    <t>Código paradero TS</t>
  </si>
  <si>
    <t>Código  paradero Usuario</t>
  </si>
  <si>
    <t>Comuna</t>
  </si>
  <si>
    <t>Eje</t>
  </si>
  <si>
    <t>Desde ( Cruce 1)</t>
  </si>
  <si>
    <t>Hacia ( Cruce 2)</t>
  </si>
  <si>
    <t>x</t>
  </si>
  <si>
    <t>y</t>
  </si>
  <si>
    <t>Nombre Paradero</t>
  </si>
  <si>
    <t>Operación con Zona Paga</t>
  </si>
  <si>
    <t>Paradas con Excepciones</t>
  </si>
  <si>
    <t>T-10-71-OP-80</t>
  </si>
  <si>
    <t>PJ162</t>
  </si>
  <si>
    <t>AVENIDA SAN PABLO</t>
  </si>
  <si>
    <t>AVENIDA JOSÉ MANUEL GUZMÁN RIESCO</t>
  </si>
  <si>
    <t>AVENIDA AMÉRICO VESPUCIO</t>
  </si>
  <si>
    <t>Parada 2 / Vespucio - San Pablo</t>
  </si>
  <si>
    <t>L-10-55-10-PO</t>
  </si>
  <si>
    <t>PJ1797</t>
  </si>
  <si>
    <t>RÍO CLARILLO</t>
  </si>
  <si>
    <t>RÍO TRANCURA</t>
  </si>
  <si>
    <t>Río Clarillo / esq. Río Trancura</t>
  </si>
  <si>
    <t>L-10-55-5-PO</t>
  </si>
  <si>
    <t>PJ1055</t>
  </si>
  <si>
    <t>SALAR DE ATACAMA</t>
  </si>
  <si>
    <t>SALAR DE ASCOTÁN</t>
  </si>
  <si>
    <t>Río Clarillo / esq. Salar de Ascotán</t>
  </si>
  <si>
    <t>L-10-54-20-SN</t>
  </si>
  <si>
    <t>PJ1796</t>
  </si>
  <si>
    <t>SALAR DE SURIRE</t>
  </si>
  <si>
    <t>RÍO REFUGIO</t>
  </si>
  <si>
    <t>Salar de Surire / esq. Río Refugio</t>
  </si>
  <si>
    <t>L-10-82-5-PO</t>
  </si>
  <si>
    <t>PJ1799</t>
  </si>
  <si>
    <t>Rio Refugio / esq. Av. J. Guzmán Riesco</t>
  </si>
  <si>
    <t>L-10-37-20-NS</t>
  </si>
  <si>
    <t>PJ638</t>
  </si>
  <si>
    <t xml:space="preserve"> RÍO NEGRO</t>
  </si>
  <si>
    <t>IORANA</t>
  </si>
  <si>
    <t>Av.J.M.Guzmán Riesco / esq. Iorana</t>
  </si>
  <si>
    <t>L-10-37-30-NS</t>
  </si>
  <si>
    <t>PJ639</t>
  </si>
  <si>
    <t>MARÍA ANGÉLICA</t>
  </si>
  <si>
    <t>Av.J.M.Guzmán Riesco / esq. María Angélica</t>
  </si>
  <si>
    <t>L-10-37-50-NS</t>
  </si>
  <si>
    <t>PJ1965</t>
  </si>
  <si>
    <t>RIVA RIVA</t>
  </si>
  <si>
    <t>CERRO SAN CRISTÓBAL SUR (POR EL FRENTE)</t>
  </si>
  <si>
    <t>Av.J.M.Guzmán Riesco / esq. Co. Sn. Cristóbal Sur</t>
  </si>
  <si>
    <t>L-10-21-35-SN</t>
  </si>
  <si>
    <t>PJ376</t>
  </si>
  <si>
    <t>CERRO VICUNA</t>
  </si>
  <si>
    <t>El Tranque / esq. Cerro Negro</t>
  </si>
  <si>
    <t>L-10-21-30-SN</t>
  </si>
  <si>
    <t>PJ377</t>
  </si>
  <si>
    <t>El Tranque / esq. María Angélica</t>
  </si>
  <si>
    <t>L-10-21-20-SN</t>
  </si>
  <si>
    <t>PJ378</t>
  </si>
  <si>
    <t>STA ESTELA</t>
  </si>
  <si>
    <t>SANTA MARIANA</t>
  </si>
  <si>
    <t>El Tranque / esq. Santa Mariana</t>
  </si>
  <si>
    <t>L-10-21-10-SN</t>
  </si>
  <si>
    <t>PJ379</t>
  </si>
  <si>
    <t>STA VIVIANA</t>
  </si>
  <si>
    <t>SANTA MARTA</t>
  </si>
  <si>
    <t>El Tranque / esq. Santa Marta</t>
  </si>
  <si>
    <t>T-10-311-SN-5</t>
  </si>
  <si>
    <t>PJ380</t>
  </si>
  <si>
    <t>SANTA MARÍA</t>
  </si>
  <si>
    <t>AVENIDA SAN DANIEL</t>
  </si>
  <si>
    <t>El Tranque / esq. Av. San Daniel</t>
  </si>
  <si>
    <t>T-10-81-PO-2</t>
  </si>
  <si>
    <t>PJ381</t>
  </si>
  <si>
    <t>Avenida San Daniel / esq. Bravo Luco</t>
  </si>
  <si>
    <t>T-10-312-PO-5</t>
  </si>
  <si>
    <t>PJ383</t>
  </si>
  <si>
    <t>El Carmen / esq. Serrano</t>
  </si>
  <si>
    <t>T-10-81-PO-5</t>
  </si>
  <si>
    <t>PJ384</t>
  </si>
  <si>
    <t>PUYEHUE</t>
  </si>
  <si>
    <t>RUPANCO</t>
  </si>
  <si>
    <t>Avenida San Daniel / esq. Rupanco</t>
  </si>
  <si>
    <t>T-10-81-PO-10</t>
  </si>
  <si>
    <t>PJ385</t>
  </si>
  <si>
    <t>PANGUIPULLI</t>
  </si>
  <si>
    <t>FEDERICO ERRÁZURIZ</t>
  </si>
  <si>
    <t>Avenida San Daniel / esq. Federico Errázuriz</t>
  </si>
  <si>
    <t>T-10-81-PO-15</t>
  </si>
  <si>
    <t>PJ386</t>
  </si>
  <si>
    <t>LAS TRANQUERAS</t>
  </si>
  <si>
    <t>AVENIDA SANTA VICTORIA</t>
  </si>
  <si>
    <t>Avenida San Daniel / esq. Av. Santa Victoria</t>
  </si>
  <si>
    <t>T-10-81-PO-20</t>
  </si>
  <si>
    <t>PJ387</t>
  </si>
  <si>
    <t>IQUIQUE</t>
  </si>
  <si>
    <t>JAZMÍN</t>
  </si>
  <si>
    <t>Avenida San Daniel / esq. Jazmín</t>
  </si>
  <si>
    <t>T-10-81-PO-25</t>
  </si>
  <si>
    <t>PJ388</t>
  </si>
  <si>
    <t>PASAJE OLMUE</t>
  </si>
  <si>
    <t>PALENA</t>
  </si>
  <si>
    <t>Avenida San Daniel / esq. Palena</t>
  </si>
  <si>
    <t>T-10-81-PO-30</t>
  </si>
  <si>
    <t>PJ324</t>
  </si>
  <si>
    <t>EL ANILLO</t>
  </si>
  <si>
    <t>INCA GARCILAZO</t>
  </si>
  <si>
    <t>Avenida San Daniel / esq. Inca Garcilazo</t>
  </si>
  <si>
    <t>T-10-64-PO-10</t>
  </si>
  <si>
    <t>PJ325</t>
  </si>
  <si>
    <t>AVENIDA JOSÉ JOAQUÍN PÉREZ</t>
  </si>
  <si>
    <t>ARBIZU CAMPOS</t>
  </si>
  <si>
    <t>Av. José J. Pérez / esq. Arbizu Campos</t>
  </si>
  <si>
    <t>T-10-64-PO-12</t>
  </si>
  <si>
    <t>PJ389</t>
  </si>
  <si>
    <t>NICANOR MOLINARE</t>
  </si>
  <si>
    <t>Av. José J. Pérez / esq. Nicanor Molinare</t>
  </si>
  <si>
    <t>T-10-64-PO-20</t>
  </si>
  <si>
    <t>PJ390</t>
  </si>
  <si>
    <t>MAR CARIBE</t>
  </si>
  <si>
    <t>AVENIDA TENIENTE CRUZ</t>
  </si>
  <si>
    <t>Av. José J. Pérez / esq. Av. Teniente Cruz</t>
  </si>
  <si>
    <t>T-11-64-PO-5</t>
  </si>
  <si>
    <t>PJ391</t>
  </si>
  <si>
    <t>ARTURO ALESSANDRI</t>
  </si>
  <si>
    <t>ESTADOS UNIDOS</t>
  </si>
  <si>
    <t>Parada / Escuela San Damián de Molokai</t>
  </si>
  <si>
    <t>T-11-64-PO-10</t>
  </si>
  <si>
    <t>PJ327</t>
  </si>
  <si>
    <t>GABRIEL MISTRAL</t>
  </si>
  <si>
    <t>8 DE ABRIL</t>
  </si>
  <si>
    <t>Av. José J. Pérez / esq. 8 de Abril</t>
  </si>
  <si>
    <t>T-11-64-PO-15</t>
  </si>
  <si>
    <t>PJ392</t>
  </si>
  <si>
    <t>J. WASHINGTON</t>
  </si>
  <si>
    <t>RENÉ OLIVA</t>
  </si>
  <si>
    <t>Av. José J. Pérez / esq. René Oliva</t>
  </si>
  <si>
    <t>T-11-64-PO-25</t>
  </si>
  <si>
    <t>PJ393</t>
  </si>
  <si>
    <t>LINARES</t>
  </si>
  <si>
    <t>AVENIDA LAS TORRES</t>
  </si>
  <si>
    <t>Av. José J. Pérez / esq. Avenida Las Torres</t>
  </si>
  <si>
    <t>T-11-64-PO-30</t>
  </si>
  <si>
    <t>PJ394</t>
  </si>
  <si>
    <t>ARAUCANÍA</t>
  </si>
  <si>
    <t>LAS LOMAS</t>
  </si>
  <si>
    <t>Av. José J. Pérez / esq. Las Lomas</t>
  </si>
  <si>
    <t>T-11-64-PO-40</t>
  </si>
  <si>
    <t>PJ331</t>
  </si>
  <si>
    <t>LOS RETAMOS</t>
  </si>
  <si>
    <t>DIEGO RAMÍREZ</t>
  </si>
  <si>
    <t>Av. José J. Pérez / esq. Diego Ramírez</t>
  </si>
  <si>
    <t>T-11-64-PO-45</t>
  </si>
  <si>
    <t>PJ396</t>
  </si>
  <si>
    <t>PEDRO URREOLA (EX VICTORIA)</t>
  </si>
  <si>
    <t>AVENIDA NEPTUNO</t>
  </si>
  <si>
    <t>Parada 1 / Neptuno - José J. Pérez</t>
  </si>
  <si>
    <t>T-8-64-PO-3</t>
  </si>
  <si>
    <t>PJ332</t>
  </si>
  <si>
    <t>SATURNO</t>
  </si>
  <si>
    <t>CALLE 3</t>
  </si>
  <si>
    <t>Av. José J. Pérez / esq. Calle 3</t>
  </si>
  <si>
    <t>T-8-64-PO-5</t>
  </si>
  <si>
    <t>PJ397</t>
  </si>
  <si>
    <t>MERCURIO</t>
  </si>
  <si>
    <t>Av. José J. Pérez / esq. Mercurio</t>
  </si>
  <si>
    <t>T-8-64-PO-15</t>
  </si>
  <si>
    <t>PJ398</t>
  </si>
  <si>
    <t>JÚPITER</t>
  </si>
  <si>
    <t>MAXIMILIANO IBÁÑEZ</t>
  </si>
  <si>
    <t>Av. José J. Pérez / esq. M. Ibáñez</t>
  </si>
  <si>
    <t>T-8-64-PO-18</t>
  </si>
  <si>
    <t>PJ334</t>
  </si>
  <si>
    <t>HOSTOS</t>
  </si>
  <si>
    <t>GASPAR TORO</t>
  </si>
  <si>
    <t>Parada / Escuela Insigne Gabriela Mistral</t>
  </si>
  <si>
    <t>E-8-64-PO-25</t>
  </si>
  <si>
    <t>PJ335</t>
  </si>
  <si>
    <t>SERGIO VALDOVINOS</t>
  </si>
  <si>
    <t>Parada 4 / Las Rejas - José J. Pérez</t>
  </si>
  <si>
    <t>T-8-64-PO-30</t>
  </si>
  <si>
    <t>PJ400</t>
  </si>
  <si>
    <t>JOSE BESA</t>
  </si>
  <si>
    <t>RADAL</t>
  </si>
  <si>
    <t>Parada 1 / Radal - José J. Pérez</t>
  </si>
  <si>
    <t>T-8-64-PO-33</t>
  </si>
  <si>
    <t>PJ337</t>
  </si>
  <si>
    <t>PADRE DAMIÁN DEVEUSTER</t>
  </si>
  <si>
    <t>EDUARDO CHARME</t>
  </si>
  <si>
    <t>Av. José J. Pérez / esq. Eduardo Charme</t>
  </si>
  <si>
    <t>T-8-64-PO-37</t>
  </si>
  <si>
    <t>PJ338</t>
  </si>
  <si>
    <t>SANTA GENOVEVA</t>
  </si>
  <si>
    <t>Av. José J. Pérez / esq. Antonio Ebner</t>
  </si>
  <si>
    <t>T-8-64-PO-41</t>
  </si>
  <si>
    <t>PJ1775</t>
  </si>
  <si>
    <t>ESMERALDA</t>
  </si>
  <si>
    <t>LADRILLERO</t>
  </si>
  <si>
    <t>Av. José J. Pérez / esq. Ladrillero</t>
  </si>
  <si>
    <t>T-8-64-PO-45</t>
  </si>
  <si>
    <t>PJ403</t>
  </si>
  <si>
    <t>BISMARCK</t>
  </si>
  <si>
    <t>CÓRDOVA Y FIGUEROA</t>
  </si>
  <si>
    <t>Parada 5 / Tropezón</t>
  </si>
  <si>
    <t>T-8-66-PO-7</t>
  </si>
  <si>
    <t>PJ285</t>
  </si>
  <si>
    <t>AVENIDA MAPOCHO</t>
  </si>
  <si>
    <t>BARBOSA</t>
  </si>
  <si>
    <t>VILLASANA</t>
  </si>
  <si>
    <t>Parada 1 / Villasana - Avenida Mapocho</t>
  </si>
  <si>
    <t>T-8-66-PO-13</t>
  </si>
  <si>
    <t>PJ286</t>
  </si>
  <si>
    <t>LOURDES</t>
  </si>
  <si>
    <t>RIVAS VICUÑA</t>
  </si>
  <si>
    <t>Parada 1 / Dr. García G. - Av. Mapocho</t>
  </si>
  <si>
    <t>T-8-66-PO-20</t>
  </si>
  <si>
    <t>PJ287</t>
  </si>
  <si>
    <t>J. MIRANDA</t>
  </si>
  <si>
    <t>PATRICIO LYNCH</t>
  </si>
  <si>
    <t>Parada 3 / Matucana - Av. Mapocho</t>
  </si>
  <si>
    <t>T-20-66-PO-3</t>
  </si>
  <si>
    <t>PA387</t>
  </si>
  <si>
    <t>CHACABUCO</t>
  </si>
  <si>
    <t>HERRERA</t>
  </si>
  <si>
    <t>Avenida Mapocho / esq. Herrera</t>
  </si>
  <si>
    <t>T-20-66-PO-7</t>
  </si>
  <si>
    <t>PA388</t>
  </si>
  <si>
    <t>ESPERANZA</t>
  </si>
  <si>
    <t>LIBERTAD</t>
  </si>
  <si>
    <t>Parada / Población Mapocho</t>
  </si>
  <si>
    <t>T-20-66-PO-15</t>
  </si>
  <si>
    <t>PA405</t>
  </si>
  <si>
    <t>GARCÍA REYES</t>
  </si>
  <si>
    <t>GENERAL BULNES</t>
  </si>
  <si>
    <t>Avenida Mapocho / esq. General Bulnes</t>
  </si>
  <si>
    <t>T-20-66-PO-20</t>
  </si>
  <si>
    <t>PA390</t>
  </si>
  <si>
    <t>CAUTÍN</t>
  </si>
  <si>
    <t>AVENIDA RICARDO CUMMING</t>
  </si>
  <si>
    <t>Avenida Mapocho / esq. Ricardo Cumming</t>
  </si>
  <si>
    <t>T-20-66-PO-27</t>
  </si>
  <si>
    <t>PA391</t>
  </si>
  <si>
    <t>MATURANA</t>
  </si>
  <si>
    <t>GENERAL BAQUEDANO</t>
  </si>
  <si>
    <t>Avenida Mapocho / esq. Gral. Baquedano</t>
  </si>
  <si>
    <t>T-20-66-PO-35</t>
  </si>
  <si>
    <t>PA392</t>
  </si>
  <si>
    <t>AVENIDA BRASIL</t>
  </si>
  <si>
    <t>Avenida Mapocho / esq. Almirante Barroso</t>
  </si>
  <si>
    <t>T-20-188-NS-5</t>
  </si>
  <si>
    <t>PA228</t>
  </si>
  <si>
    <t>MANUEL RODRÍGUEZ</t>
  </si>
  <si>
    <t>ROSAS</t>
  </si>
  <si>
    <t>Manuel Rodríguez / esq. Rosas</t>
  </si>
  <si>
    <t>T-20-188-NS-10</t>
  </si>
  <si>
    <t>PA229</t>
  </si>
  <si>
    <t>Parada 13 / (M) Santa Ana</t>
  </si>
  <si>
    <t>T-20-182-PO-36</t>
  </si>
  <si>
    <t>PA332</t>
  </si>
  <si>
    <t>COMPAÑÍA DE JESÚS</t>
  </si>
  <si>
    <t>SAN MARTÍN</t>
  </si>
  <si>
    <t>HERMANOS AMUNÁTEGUI</t>
  </si>
  <si>
    <t>Parada 2 / Liceo Uno</t>
  </si>
  <si>
    <t>T-20-182-PO-45</t>
  </si>
  <si>
    <t>PA417</t>
  </si>
  <si>
    <t>BANDERA</t>
  </si>
  <si>
    <t>PASEO AHUMADA</t>
  </si>
  <si>
    <t>Parada 3 / (M) Plaza de Armas</t>
  </si>
  <si>
    <t>T-20-192-PO-17</t>
  </si>
  <si>
    <t>PA334</t>
  </si>
  <si>
    <t>ENRIQUE MAC IVER</t>
  </si>
  <si>
    <t>MIRAFLORES</t>
  </si>
  <si>
    <t>Merced / esq. Miraflores</t>
  </si>
  <si>
    <t>T-20-204-NS-5</t>
  </si>
  <si>
    <t>PA155</t>
  </si>
  <si>
    <t>SANTA LUCÍA</t>
  </si>
  <si>
    <t>HUÉRFANOS</t>
  </si>
  <si>
    <t>MÁXIMO HUMBSER</t>
  </si>
  <si>
    <t>Parada / Cerro Santa Lucía</t>
  </si>
  <si>
    <t>T-20-184-PO-5</t>
  </si>
  <si>
    <t>PA418</t>
  </si>
  <si>
    <t>GUAYAQUIL</t>
  </si>
  <si>
    <t>MARCOLETA</t>
  </si>
  <si>
    <t>Diagonal Paraguay / esq. Marcoleta</t>
  </si>
  <si>
    <t>T-20-184-PO-10</t>
  </si>
  <si>
    <t>PA419</t>
  </si>
  <si>
    <t>LIRA</t>
  </si>
  <si>
    <t>AVENIDA PORTUGAL</t>
  </si>
  <si>
    <t>Diagonal Paraguay / esq. Avenida Portugal</t>
  </si>
  <si>
    <t>T-20-184-PO-15</t>
  </si>
  <si>
    <t>PA420</t>
  </si>
  <si>
    <t>C.HENRIQUEZ</t>
  </si>
  <si>
    <t>AVENIDA VICUÑA MACKENNA</t>
  </si>
  <si>
    <t>Diagonal Paraguay / esq. Av.Vicuña Mackenna</t>
  </si>
  <si>
    <t>T-14-129-PO-5</t>
  </si>
  <si>
    <t>PC461</t>
  </si>
  <si>
    <t>AVENIDA GENERAL BUSTAMANTE</t>
  </si>
  <si>
    <t>AVENIDA SEMINARIO</t>
  </si>
  <si>
    <t>Rancagua / esq. Avenida Seminario</t>
  </si>
  <si>
    <t>T-14-129-PO-10</t>
  </si>
  <si>
    <t>PC462</t>
  </si>
  <si>
    <t>AVENIDA CONDELL</t>
  </si>
  <si>
    <t>AVENIDA ITALIA</t>
  </si>
  <si>
    <t>Rancagua / esq. Avenida Italia</t>
  </si>
  <si>
    <t>T-14-129-PO-15</t>
  </si>
  <si>
    <t>PC463</t>
  </si>
  <si>
    <t>DR.T.BOONEN</t>
  </si>
  <si>
    <t>AVENIDA SALVADOR</t>
  </si>
  <si>
    <t>Rancagua / esq. Avenida Salvador</t>
  </si>
  <si>
    <t>T-14-114-PO-5</t>
  </si>
  <si>
    <t>PC464</t>
  </si>
  <si>
    <t>AVENIDA JOSÉ MANUEL INFANTE</t>
  </si>
  <si>
    <t>Diagonal Rancagua / esq. Av. José M. Infante</t>
  </si>
  <si>
    <t>T-14-116-PO-5</t>
  </si>
  <si>
    <t>PC465</t>
  </si>
  <si>
    <t>AVENIDA FRANCISCO BILBAO</t>
  </si>
  <si>
    <t>ROMÁN DÍAS</t>
  </si>
  <si>
    <t>AVENIDA JOSÉ MIGUEL CLARO</t>
  </si>
  <si>
    <t>Av. Francisco Bilbao / esq. Av. J. Miguel Claro</t>
  </si>
  <si>
    <t>T-14-116-PO-10</t>
  </si>
  <si>
    <t>PC466</t>
  </si>
  <si>
    <t>MANUEL MONTT</t>
  </si>
  <si>
    <t>AVENIDA ANTONIO VARAS</t>
  </si>
  <si>
    <t>Av. Francisco Bilbao / esq. Av. Antonio Varas</t>
  </si>
  <si>
    <t>T-14-116-PO-15</t>
  </si>
  <si>
    <t>PC467</t>
  </si>
  <si>
    <t>ANTONIO VARAS</t>
  </si>
  <si>
    <t>MARCHANT PEREIRA</t>
  </si>
  <si>
    <t>Parada / Parque Inés de Suarez</t>
  </si>
  <si>
    <t>T-14-116-PO-20</t>
  </si>
  <si>
    <t>PC468</t>
  </si>
  <si>
    <t>AVENIDA PEDRO DE VALDIVIA</t>
  </si>
  <si>
    <t>PLAZA PEDRO DE VALDIVIA</t>
  </si>
  <si>
    <t>Parada 1 / (M) Inés de Suarez</t>
  </si>
  <si>
    <t>T-14-116-PO-25</t>
  </si>
  <si>
    <t>PC469</t>
  </si>
  <si>
    <t>RODÓ</t>
  </si>
  <si>
    <t>AVENIDA RICARDO LYON</t>
  </si>
  <si>
    <t>Av. Francisco Bilbao / esq. Av. Ricardo Lyon</t>
  </si>
  <si>
    <t>T-14-116-PO-30</t>
  </si>
  <si>
    <t>PC470</t>
  </si>
  <si>
    <t>AVENIDA SUECIA</t>
  </si>
  <si>
    <t>AVENIDA LOS LEONES</t>
  </si>
  <si>
    <t>Av. Francisco Bilbao / esq. Avenida Los Leones</t>
  </si>
  <si>
    <t>T-14-116-PO-35</t>
  </si>
  <si>
    <t>PC471</t>
  </si>
  <si>
    <t>AVENIDA HOLANDA</t>
  </si>
  <si>
    <t>DOCTOR ROBERTO DEL RÍO</t>
  </si>
  <si>
    <t>Av. Francisco Bilbao / esq. Doc. Roberto del Río</t>
  </si>
  <si>
    <t>T-14-116-PO-40</t>
  </si>
  <si>
    <t>PC472</t>
  </si>
  <si>
    <t>AVENIDA LUIS THAYER OJEDA</t>
  </si>
  <si>
    <t>HERNANDO DE AGUIRRE</t>
  </si>
  <si>
    <t>Av. Francisco Bilbao / esq. Hernando de Aguirre</t>
  </si>
  <si>
    <t>T-14-116-PO-45</t>
  </si>
  <si>
    <t>PC473</t>
  </si>
  <si>
    <t>AVENIDA EL BOSQUE</t>
  </si>
  <si>
    <t>JORGE MATTE GORMAZ</t>
  </si>
  <si>
    <t>Av. Francisco Bilbao / esq. Jorge Matte Gormaz</t>
  </si>
  <si>
    <t>T-14-116-PO-50</t>
  </si>
  <si>
    <t>PC474</t>
  </si>
  <si>
    <t>PISTA VIRAJE A LAS AMAPOLAS</t>
  </si>
  <si>
    <t>AMAPOLAS</t>
  </si>
  <si>
    <t>Av. Francisco Bilbao / esq. Amapolas</t>
  </si>
  <si>
    <t>E-14-116-PO-60</t>
  </si>
  <si>
    <t>PC475</t>
  </si>
  <si>
    <t>SAN JUAN DE LUZ</t>
  </si>
  <si>
    <t>AVENIDA TOBALABA</t>
  </si>
  <si>
    <t>Parada 3 / (M) Francisco Bilbao</t>
  </si>
  <si>
    <t>Zona Paga</t>
  </si>
  <si>
    <t>T-19-116-PO-5</t>
  </si>
  <si>
    <t>PD476</t>
  </si>
  <si>
    <t>LAS LUCIERNAGAS</t>
  </si>
  <si>
    <t>ELIÉCER PARADA</t>
  </si>
  <si>
    <t>Av. Francisco Bilbao / esq. Eliécer Parada</t>
  </si>
  <si>
    <t>T-19-116-PO-10</t>
  </si>
  <si>
    <t>PD477</t>
  </si>
  <si>
    <t>ELIECER PARADA</t>
  </si>
  <si>
    <t xml:space="preserve">EMMA VALDERRAMA </t>
  </si>
  <si>
    <t xml:space="preserve">Av. Francisco Bilbao / esq. Emma Valderrama </t>
  </si>
  <si>
    <t>T-19-116-PO-15</t>
  </si>
  <si>
    <t>PD478</t>
  </si>
  <si>
    <t>R. WAGNER</t>
  </si>
  <si>
    <t>Av. Francisco Bilbao / esq. Av. A. Vespucio</t>
  </si>
  <si>
    <t>T-19-116-PO-20</t>
  </si>
  <si>
    <t>PD224</t>
  </si>
  <si>
    <t>LAS ARAÑAS</t>
  </si>
  <si>
    <t>AVENIDA SEBASTIÁN ELCANO</t>
  </si>
  <si>
    <t>Av. Francisco Bilbao / esq. Av. S. Elcano</t>
  </si>
  <si>
    <t>T-19-116-PO-25</t>
  </si>
  <si>
    <t>PD479</t>
  </si>
  <si>
    <t>DISRAELI</t>
  </si>
  <si>
    <t>AVENIDA MANQUEHUE-SUR</t>
  </si>
  <si>
    <t>Av. Francisco Bilbao / esq. Av. Manquehue-Sur</t>
  </si>
  <si>
    <t>T-19-116-PO-30</t>
  </si>
  <si>
    <t>PD480</t>
  </si>
  <si>
    <t>AVENIDA MANQUEHUE</t>
  </si>
  <si>
    <t>MONSEÑOR EDWARDS</t>
  </si>
  <si>
    <t>Av. Francisco Bilbao / esq. Monseñor Edwards</t>
  </si>
  <si>
    <t>T-19-116-PO-35</t>
  </si>
  <si>
    <t>PD481</t>
  </si>
  <si>
    <t>ALC. CHADWICK</t>
  </si>
  <si>
    <t>ALC. MANUEL DE LA LASTRA</t>
  </si>
  <si>
    <t>Parada 1 / Rotonda Tomás Moro</t>
  </si>
  <si>
    <t>T-17-148-SN-5</t>
  </si>
  <si>
    <t>PC129</t>
  </si>
  <si>
    <t>AVENIDA TOMÁS MORO</t>
  </si>
  <si>
    <t>MANUEL CLARO VIAL</t>
  </si>
  <si>
    <t>LOLCO</t>
  </si>
  <si>
    <t>Avenida Tomás Moro / esq. Lolco</t>
  </si>
  <si>
    <t>T-17-148-SN-10</t>
  </si>
  <si>
    <t>PC130</t>
  </si>
  <si>
    <t>ALEJANDRO FLEMING</t>
  </si>
  <si>
    <t>Avenida Tomás Moro / esq. Alejandro Fleming</t>
  </si>
  <si>
    <t>T-17-139-PO-5</t>
  </si>
  <si>
    <t>PC442</t>
  </si>
  <si>
    <t>HERMANOS NEUT LATOUR</t>
  </si>
  <si>
    <t>CECILIA</t>
  </si>
  <si>
    <t>Parada / Clínica Cordillera</t>
  </si>
  <si>
    <t>T-17-139-PO-10</t>
  </si>
  <si>
    <t>PC445</t>
  </si>
  <si>
    <t>DUQUECO</t>
  </si>
  <si>
    <t>FUENTEOVEJUNA</t>
  </si>
  <si>
    <t>Alejandro Fleming / esq. Fuenteovejuna</t>
  </si>
  <si>
    <t>T-17-139-PO-15</t>
  </si>
  <si>
    <t>PC446</t>
  </si>
  <si>
    <t>ALHUÉ</t>
  </si>
  <si>
    <t>AYQUINA</t>
  </si>
  <si>
    <t>Alejandro Fleming / esq. Ayquina</t>
  </si>
  <si>
    <t>T-17-139-PO-20</t>
  </si>
  <si>
    <t>PC447</t>
  </si>
  <si>
    <t>PADRE LE PAIGE</t>
  </si>
  <si>
    <t>AV. PADRE ALBERTO HURTADO</t>
  </si>
  <si>
    <t>Alejandro Fleming / esq. Av. Padre A. Hurtado</t>
  </si>
  <si>
    <t>L-17-1-10-PO</t>
  </si>
  <si>
    <t>PC448</t>
  </si>
  <si>
    <t>LAS VARILLAS</t>
  </si>
  <si>
    <t>LAS TRES MARÍAS</t>
  </si>
  <si>
    <t>Alejandro Fleming / esq. Las Tres Marías</t>
  </si>
  <si>
    <t>L-17-1-15-PO</t>
  </si>
  <si>
    <t>PC449</t>
  </si>
  <si>
    <t>TOTORALILLO</t>
  </si>
  <si>
    <t>ESPIGAS</t>
  </si>
  <si>
    <t>Alejandro Fleming / esq. Espigas</t>
  </si>
  <si>
    <t>T-17-139-PO-25</t>
  </si>
  <si>
    <t>PC450</t>
  </si>
  <si>
    <t>CAPELLA</t>
  </si>
  <si>
    <t>Alejandro Fleming / esq. Santa Zita</t>
  </si>
  <si>
    <t>L-17-1-25-PO</t>
  </si>
  <si>
    <t>PC451</t>
  </si>
  <si>
    <t>STA ZITA</t>
  </si>
  <si>
    <t>Alejandro Fleming / esq. Vital Apoquindo</t>
  </si>
  <si>
    <t>T-17-147-SN-0</t>
  </si>
  <si>
    <t>PC1057</t>
  </si>
  <si>
    <t>AVENIDA PAUL HARRIS</t>
  </si>
  <si>
    <t>PASAJE ROSITA</t>
  </si>
  <si>
    <t>Avenida Paul Harris / esq. Pasaje Rosita</t>
  </si>
  <si>
    <t>T-17-147-SN-1</t>
  </si>
  <si>
    <t>PC309</t>
  </si>
  <si>
    <t>MARISOL</t>
  </si>
  <si>
    <t>LA ESCUELA</t>
  </si>
  <si>
    <t>Avenida Paul Harris / esq. La Escuela</t>
  </si>
  <si>
    <t>T-17-147-SN-3</t>
  </si>
  <si>
    <t>PC310</t>
  </si>
  <si>
    <t>Avenida Paul Harris / esq. La Quebrada</t>
  </si>
  <si>
    <t>L-17-15-15-PO</t>
  </si>
  <si>
    <t>PC306</t>
  </si>
  <si>
    <t>AVENIDA LA PAZ</t>
  </si>
  <si>
    <t>La Quebrada / esq. Avenida La Paz</t>
  </si>
  <si>
    <t>T-17-149-NS-5</t>
  </si>
  <si>
    <t>PC307</t>
  </si>
  <si>
    <t>YOLANDA</t>
  </si>
  <si>
    <t>Parada 3 / Hospital Dipreca</t>
  </si>
  <si>
    <t>T-17-149-NS-10</t>
  </si>
  <si>
    <t>PC308</t>
  </si>
  <si>
    <t>VITAL APOQUINDO INTERIOR</t>
  </si>
  <si>
    <t>Vital Apoquindo / esq. Marisol</t>
  </si>
  <si>
    <t>T-17-149-NS-15</t>
  </si>
  <si>
    <t>PC452</t>
  </si>
  <si>
    <t>Vital Apoquindo / esq. Alejandro Fleming</t>
  </si>
  <si>
    <t>L-17-34-15-NS</t>
  </si>
  <si>
    <t>PC666</t>
  </si>
  <si>
    <t>LUCARO</t>
  </si>
  <si>
    <t>VÍA LÁCTEA</t>
  </si>
  <si>
    <t>Vital Apoquindo / esq. Vía Láctea</t>
  </si>
  <si>
    <t>L-17-34-20-NS</t>
  </si>
  <si>
    <t>PC667</t>
  </si>
  <si>
    <t>LAS PLEYADES</t>
  </si>
  <si>
    <t>Vital Apoquindo / esq. Av. Francisco Bilbao</t>
  </si>
  <si>
    <t>T-17-149-SN-2</t>
  </si>
  <si>
    <t>PC1223</t>
  </si>
  <si>
    <t>Vital Apoquindo / esq. Lucaro</t>
  </si>
  <si>
    <t>T-17-149-SN-5</t>
  </si>
  <si>
    <t>PC476</t>
  </si>
  <si>
    <t>FLEMING</t>
  </si>
  <si>
    <t>Vital Apoquindo / esq. Av. Paul Harris</t>
  </si>
  <si>
    <t>T-17-149-SN-8</t>
  </si>
  <si>
    <t>PC1093</t>
  </si>
  <si>
    <t>T-17-149-SN-10</t>
  </si>
  <si>
    <t>PC477</t>
  </si>
  <si>
    <t>HOSPITAL DIPRECA</t>
  </si>
  <si>
    <t>Parada 2 / Hospital Dipreca</t>
  </si>
  <si>
    <t>L-17-15-10-OP</t>
  </si>
  <si>
    <t>PC478</t>
  </si>
  <si>
    <t>La Quebrada / esq. La Escuela</t>
  </si>
  <si>
    <t>T-17-147-NS-13</t>
  </si>
  <si>
    <t>PC479</t>
  </si>
  <si>
    <t>AVENIDA COLON</t>
  </si>
  <si>
    <t>POZO ALMONTE</t>
  </si>
  <si>
    <t>Avenida Paul Harris / esq. Pozo almonte</t>
  </si>
  <si>
    <t>T-17-147-NS-15</t>
  </si>
  <si>
    <t>PC480</t>
  </si>
  <si>
    <t>SOCOMPA</t>
  </si>
  <si>
    <t>PATRICIA</t>
  </si>
  <si>
    <t>Avenida Paul Harris / esq. Patricia</t>
  </si>
  <si>
    <t>T-17-147-NS-20</t>
  </si>
  <si>
    <t>PC481</t>
  </si>
  <si>
    <t>RIVADAVIA</t>
  </si>
  <si>
    <t>PUNITAQUI</t>
  </si>
  <si>
    <t>Avenida Paul Harris / esq. Punitaqui</t>
  </si>
  <si>
    <t>T-17-468-NS-10</t>
  </si>
  <si>
    <t>PC1058</t>
  </si>
  <si>
    <t>ACHINAL</t>
  </si>
  <si>
    <t>Santa Zita / esq. Alejandro Fleming</t>
  </si>
  <si>
    <t>T-17-139-OP-7</t>
  </si>
  <si>
    <t>PC1046</t>
  </si>
  <si>
    <t>Alejandro Fleming / esq. Totoralillo</t>
  </si>
  <si>
    <t>T-17-139-OP-10</t>
  </si>
  <si>
    <t>PC455</t>
  </si>
  <si>
    <t>T-17-139-OP-13</t>
  </si>
  <si>
    <t>PC1045</t>
  </si>
  <si>
    <t>AVENIDA PADRE HURTADO</t>
  </si>
  <si>
    <t>VISVIRI</t>
  </si>
  <si>
    <t>Alejandro Fleming / esq. Visviri</t>
  </si>
  <si>
    <t>T-17-139-OP-15</t>
  </si>
  <si>
    <t>PC456</t>
  </si>
  <si>
    <t>PICA</t>
  </si>
  <si>
    <t>Alejandro Fleming / esq. Alhué</t>
  </si>
  <si>
    <t>T-17-139-OP-20</t>
  </si>
  <si>
    <t>PC457</t>
  </si>
  <si>
    <t>CHIO CHIO</t>
  </si>
  <si>
    <t>CUARTO CENTENARIO</t>
  </si>
  <si>
    <t>Alejandro Fleming / esq. Cuarto Centenario</t>
  </si>
  <si>
    <t>T-17-139-OP-25</t>
  </si>
  <si>
    <t>PC458</t>
  </si>
  <si>
    <t>TEZCUCO</t>
  </si>
  <si>
    <t>PINTOR JOHN SEARLE</t>
  </si>
  <si>
    <t>T-17-139-OP-30</t>
  </si>
  <si>
    <t>PC459</t>
  </si>
  <si>
    <t>FLORENCIO BARRIOS</t>
  </si>
  <si>
    <t>Alejandro Fleming / esq. Av. Tomás Moro</t>
  </si>
  <si>
    <t>L-17-33-60-NS</t>
  </si>
  <si>
    <t>PC127</t>
  </si>
  <si>
    <t>LATADIA</t>
  </si>
  <si>
    <t>Avenida Tomás Moro / esq. Latadia</t>
  </si>
  <si>
    <t>T-17-148-NS-5</t>
  </si>
  <si>
    <t>PC128</t>
  </si>
  <si>
    <t>CARLOS ALVARADO</t>
  </si>
  <si>
    <t>Parada 3 / Rotonda Tomás Moro</t>
  </si>
  <si>
    <t>T-17-116-OP-5</t>
  </si>
  <si>
    <t>PC482</t>
  </si>
  <si>
    <t>GUAMPILLA</t>
  </si>
  <si>
    <t>POLOBANDA</t>
  </si>
  <si>
    <t>Av. Francisco Bilbao / esq. Polobanda</t>
  </si>
  <si>
    <t>T-17-116-OP-10</t>
  </si>
  <si>
    <t>PC483</t>
  </si>
  <si>
    <t>VICHATO</t>
  </si>
  <si>
    <t>HUARA HUARA</t>
  </si>
  <si>
    <t>Av. Francisco Bilbao / esq. Huara Huara</t>
  </si>
  <si>
    <t>T-17-116-OP-15</t>
  </si>
  <si>
    <t>PC484</t>
  </si>
  <si>
    <t>H.DE MAGALLANES</t>
  </si>
  <si>
    <t>T-17-116-OP-20</t>
  </si>
  <si>
    <t>PC112</t>
  </si>
  <si>
    <t>SEBASTIAN ELCANO</t>
  </si>
  <si>
    <t>Av. Francisco Bilbao / esq. Sebastian Elcano</t>
  </si>
  <si>
    <t>T-17-116-OP-25</t>
  </si>
  <si>
    <t>PC485</t>
  </si>
  <si>
    <t>S.ELCANO</t>
  </si>
  <si>
    <t>AV. AMÉRICO VESPUCIO-SUR</t>
  </si>
  <si>
    <t>Av. Francisco Bilbao / esq. Av. A. Vespucio-Sur</t>
  </si>
  <si>
    <t>T-17-116-OP-30</t>
  </si>
  <si>
    <t>PC486</t>
  </si>
  <si>
    <t>Av. Francisco Bilbao / esq. Latadia</t>
  </si>
  <si>
    <t>T-17-116-OP-35</t>
  </si>
  <si>
    <t>PC487</t>
  </si>
  <si>
    <t>SANCHO PANZA</t>
  </si>
  <si>
    <t>ALCÁNTARA</t>
  </si>
  <si>
    <t>Av. Francisco Bilbao / esq. Alcántara</t>
  </si>
  <si>
    <t>E-14-116-OP-3</t>
  </si>
  <si>
    <t>PC488</t>
  </si>
  <si>
    <t>LOS PENSAMIENTOS</t>
  </si>
  <si>
    <t>Parada 6 / (M) Francisco Bilbao</t>
  </si>
  <si>
    <t>T-14-116-OP-5</t>
  </si>
  <si>
    <t>PC489</t>
  </si>
  <si>
    <t>T-14-116-OP-10</t>
  </si>
  <si>
    <t>PC490</t>
  </si>
  <si>
    <t>J.M.COUSIÑO</t>
  </si>
  <si>
    <t>T-14-116-OP-15</t>
  </si>
  <si>
    <t>PC491</t>
  </si>
  <si>
    <t>T-14-116-OP-20</t>
  </si>
  <si>
    <t>PC492</t>
  </si>
  <si>
    <t>AVENIDA L. THAYER OJEDA</t>
  </si>
  <si>
    <t>T-14-116-OP-25</t>
  </si>
  <si>
    <t>PC493</t>
  </si>
  <si>
    <t>PORTAL</t>
  </si>
  <si>
    <t>T-14-116-OP-30</t>
  </si>
  <si>
    <t>PC494</t>
  </si>
  <si>
    <t>RICARDO LYON</t>
  </si>
  <si>
    <t>ANDACOLLO</t>
  </si>
  <si>
    <t>T-14-116-OP-35</t>
  </si>
  <si>
    <t>PC495</t>
  </si>
  <si>
    <t>Parada 2 / (M) Inés de Suarez</t>
  </si>
  <si>
    <t>T-14-116-OP-40</t>
  </si>
  <si>
    <t>PC496</t>
  </si>
  <si>
    <t>REG.CAZADORES</t>
  </si>
  <si>
    <t>ESC. DE TELECOMUNICACIONES</t>
  </si>
  <si>
    <t>T-14-116-OP-45</t>
  </si>
  <si>
    <t>PC497</t>
  </si>
  <si>
    <t>AVENIDA MANUEL MONTT</t>
  </si>
  <si>
    <t>Av. Francisco Bilbao / esq. Av. Manuel Montt</t>
  </si>
  <si>
    <t>T-14-116-OP-50</t>
  </si>
  <si>
    <t>PC498</t>
  </si>
  <si>
    <t>J.T.RIDER</t>
  </si>
  <si>
    <t>T-14-116-OP-55</t>
  </si>
  <si>
    <t>PC499</t>
  </si>
  <si>
    <t>ROMÁN DÍAZ</t>
  </si>
  <si>
    <t>Av. Francisco Bilbao / esq. Av. José M. Infante</t>
  </si>
  <si>
    <t>T-14-116-OP-57</t>
  </si>
  <si>
    <t>PC500</t>
  </si>
  <si>
    <t>Av. Francisco Bilbao / esq. Avenida Salvador</t>
  </si>
  <si>
    <t>T-14-116-OP-60</t>
  </si>
  <si>
    <t>PC501</t>
  </si>
  <si>
    <t>Av. Francisco Bilbao / esq. Avenida Italia</t>
  </si>
  <si>
    <t>T-14-116-OP-65</t>
  </si>
  <si>
    <t>PC502</t>
  </si>
  <si>
    <t>ARZ.L.GANDARILLAS</t>
  </si>
  <si>
    <t>Av. Francisco Bilbao / esq. Avenida Seminario</t>
  </si>
  <si>
    <t>T-14-132-SN-15</t>
  </si>
  <si>
    <t>PC559</t>
  </si>
  <si>
    <t>SEMINARIO</t>
  </si>
  <si>
    <t>AVENIDA FCO.BILBAO</t>
  </si>
  <si>
    <t>Seminario / esq. Rancagua</t>
  </si>
  <si>
    <t>T-14-132-SN-20</t>
  </si>
  <si>
    <t>PC560</t>
  </si>
  <si>
    <t>R.MATTE P</t>
  </si>
  <si>
    <t>MARÍA LUISA SANTANDER</t>
  </si>
  <si>
    <t>Seminario / esq. María L. Santander</t>
  </si>
  <si>
    <t>T-14-132-SN-25</t>
  </si>
  <si>
    <t>PC561</t>
  </si>
  <si>
    <t>O.SALAS</t>
  </si>
  <si>
    <t>RODOLFO VERGARA</t>
  </si>
  <si>
    <t>Parada 6 / Museo de Los Tajamares</t>
  </si>
  <si>
    <t>E-20-192-OP-5</t>
  </si>
  <si>
    <t>PA393</t>
  </si>
  <si>
    <t>IRENE MORALES</t>
  </si>
  <si>
    <t>Parada 1 / Plaza Italia</t>
  </si>
  <si>
    <t>T-20-297-OP-10</t>
  </si>
  <si>
    <t>PA395</t>
  </si>
  <si>
    <t>PURISIMA</t>
  </si>
  <si>
    <t>JOSÉ MIGUEL DE LA BARRA</t>
  </si>
  <si>
    <t>Parada 2 / (M) Bellas Artes</t>
  </si>
  <si>
    <t>T-20-73-OP-5</t>
  </si>
  <si>
    <t>PA260</t>
  </si>
  <si>
    <t>ISMAEL VALDÉS VERGARA</t>
  </si>
  <si>
    <t>Parada / Santo Domingo - Miraflores</t>
  </si>
  <si>
    <t>T-20-73-OP-20</t>
  </si>
  <si>
    <t>PA421</t>
  </si>
  <si>
    <t>SAN ANTONIO</t>
  </si>
  <si>
    <t>21 de Mayo</t>
  </si>
  <si>
    <t>Parada 2 / San Antonio - Santo Domingo</t>
  </si>
  <si>
    <t>T-20-73-OP-30</t>
  </si>
  <si>
    <t>PA422</t>
  </si>
  <si>
    <t>PASEO PUENTE</t>
  </si>
  <si>
    <t>Parada 4 / (M) Plaza de Armas</t>
  </si>
  <si>
    <t>T-20-73-OP-45</t>
  </si>
  <si>
    <t>PA264</t>
  </si>
  <si>
    <t>Parada 2 / (M) Santa Ana</t>
  </si>
  <si>
    <t>T-20-73-OP-55</t>
  </si>
  <si>
    <t>PA424</t>
  </si>
  <si>
    <t>RIQUELME</t>
  </si>
  <si>
    <t xml:space="preserve">ALMIRANTE BARROSO </t>
  </si>
  <si>
    <t xml:space="preserve">Santo Domingo / esq. Almirante Barroso </t>
  </si>
  <si>
    <t>T-20-172-SN-5</t>
  </si>
  <si>
    <t>PA425</t>
  </si>
  <si>
    <t>Almirante Barroso / esq. San Pablo</t>
  </si>
  <si>
    <t>T-20-59-OP-5</t>
  </si>
  <si>
    <t>PA426</t>
  </si>
  <si>
    <t>Andes / esq. Avenida Brasil</t>
  </si>
  <si>
    <t>T-20-59-OP-15</t>
  </si>
  <si>
    <t>PA412</t>
  </si>
  <si>
    <t>Andes / esq. Ricardo Cumming</t>
  </si>
  <si>
    <t>T-20-59-OP-20</t>
  </si>
  <si>
    <t>PA413</t>
  </si>
  <si>
    <t>Andes / esq. General Bulnes</t>
  </si>
  <si>
    <t>T-20-59-OP-25</t>
  </si>
  <si>
    <t>PA414</t>
  </si>
  <si>
    <t>CUETO</t>
  </si>
  <si>
    <t>RAFAEL SOTOMAYOR</t>
  </si>
  <si>
    <t>Andes / esq. Rafael Sotomayor</t>
  </si>
  <si>
    <t>T-20-59-OP-30</t>
  </si>
  <si>
    <t>PA415</t>
  </si>
  <si>
    <t>MAIPÚ</t>
  </si>
  <si>
    <t>Andes / esq. Maipú</t>
  </si>
  <si>
    <t>T-20-59-OP-40</t>
  </si>
  <si>
    <t>PA416</t>
  </si>
  <si>
    <t>AVENIDA MATUCANA</t>
  </si>
  <si>
    <t>Parada 2 / Matucana - Andes</t>
  </si>
  <si>
    <t>T-8-59-OP-5</t>
  </si>
  <si>
    <t>PJ344</t>
  </si>
  <si>
    <t>PATRICIO LINCH</t>
  </si>
  <si>
    <t>JUAN MIRANDA</t>
  </si>
  <si>
    <t>Parada 2 / J.Miranda - Andes</t>
  </si>
  <si>
    <t>T-8-59-OP-12</t>
  </si>
  <si>
    <t>PJ345</t>
  </si>
  <si>
    <t>Parada 2 / Villasana-Andes</t>
  </si>
  <si>
    <t>T-8-59-OP-15</t>
  </si>
  <si>
    <t>PJ346</t>
  </si>
  <si>
    <t>ALCERRECA</t>
  </si>
  <si>
    <t>AVENIDA CORONEL ROBLES</t>
  </si>
  <si>
    <t>Parada 6 / Consultorio Andes</t>
  </si>
  <si>
    <t>T-8-59-OP-20</t>
  </si>
  <si>
    <t>PJ347</t>
  </si>
  <si>
    <t>Parada 2 / Bismarck - Andes</t>
  </si>
  <si>
    <t>T-8-59-OP-25</t>
  </si>
  <si>
    <t>PJ404</t>
  </si>
  <si>
    <t>Parada 2 / A. Ebner - Andes</t>
  </si>
  <si>
    <t>T-8-331-SN-5</t>
  </si>
  <si>
    <t>PJ348</t>
  </si>
  <si>
    <t>VARGAS FONTECILLA</t>
  </si>
  <si>
    <t>Antonio Ebner / esq. Av. José J. Pérez</t>
  </si>
  <si>
    <t>T-8-64-OP-10</t>
  </si>
  <si>
    <t>PJ405</t>
  </si>
  <si>
    <t>ZORRILLA SAN MARTIN</t>
  </si>
  <si>
    <t>MARTÍN GIL</t>
  </si>
  <si>
    <t>Av. José J. Pérez / esq. Martín Gil</t>
  </si>
  <si>
    <t>T-8-64-OP-15</t>
  </si>
  <si>
    <t>PJ406</t>
  </si>
  <si>
    <t>PADRE DAMIAN DEVEUSTER</t>
  </si>
  <si>
    <t>Parada 2 / Radal - José J. Pérez</t>
  </si>
  <si>
    <t>E-8-64-OP-20</t>
  </si>
  <si>
    <t>PJ351</t>
  </si>
  <si>
    <t>INGENIERO LLOYD</t>
  </si>
  <si>
    <t>Parada 2 / Las Rejas - José J. Pérez</t>
  </si>
  <si>
    <t>T-8-64-OP-25</t>
  </si>
  <si>
    <t>PJ352</t>
  </si>
  <si>
    <t>SANTA INES</t>
  </si>
  <si>
    <t>MOLINA LAVÍN</t>
  </si>
  <si>
    <t>T-8-64-OP-30</t>
  </si>
  <si>
    <t>PJ353</t>
  </si>
  <si>
    <t>JUANA QUINEL</t>
  </si>
  <si>
    <t>LO AMPUERO</t>
  </si>
  <si>
    <t>Av. José J. Pérez / esq. Lo Ampuero</t>
  </si>
  <si>
    <t>T-8-64-OP-35</t>
  </si>
  <si>
    <t>PJ354</t>
  </si>
  <si>
    <t>ALBERDI</t>
  </si>
  <si>
    <t>SAMUEL IZQUIERDO</t>
  </si>
  <si>
    <t>Av. José J. Pérez / esq. Samuel Izquierdo</t>
  </si>
  <si>
    <t>T-8-64-OP-50</t>
  </si>
  <si>
    <t>PJ410</t>
  </si>
  <si>
    <t>ESPECH</t>
  </si>
  <si>
    <t>NEPTUNO</t>
  </si>
  <si>
    <t>Parada 2 / Neptuno - José J. Pérez</t>
  </si>
  <si>
    <t>T-11-64-OP-5</t>
  </si>
  <si>
    <t>PJ357</t>
  </si>
  <si>
    <t>MARTÍN NECOCHEA</t>
  </si>
  <si>
    <t>AMBROSIO O'HIGGINS</t>
  </si>
  <si>
    <t>Av. José J. Pérez / esq. Ambrosio O'Higgins</t>
  </si>
  <si>
    <t>T-11-64-OP-10</t>
  </si>
  <si>
    <t>PJ358</t>
  </si>
  <si>
    <t>PRESIDENTE PRIETO</t>
  </si>
  <si>
    <t>T-11-64-OP-15</t>
  </si>
  <si>
    <t>PJ359</t>
  </si>
  <si>
    <t>EL PEUMO</t>
  </si>
  <si>
    <t>T-11-64-OP-25</t>
  </si>
  <si>
    <t>PJ360</t>
  </si>
  <si>
    <t>VENECIA</t>
  </si>
  <si>
    <t>FLORENCIA</t>
  </si>
  <si>
    <t>Av. José J. Pérez / esq. Florencia</t>
  </si>
  <si>
    <t>T-11-64-OP-27</t>
  </si>
  <si>
    <t>PJ415</t>
  </si>
  <si>
    <t>SORRENTO</t>
  </si>
  <si>
    <t>MILÁN</t>
  </si>
  <si>
    <t>Av. José J. Pérez / esq. Milán</t>
  </si>
  <si>
    <t>T-11-64-OP-30</t>
  </si>
  <si>
    <t>PJ361</t>
  </si>
  <si>
    <t>TRENTO</t>
  </si>
  <si>
    <t>HUELÉN</t>
  </si>
  <si>
    <t>T-11-64-OP-35</t>
  </si>
  <si>
    <t>PJ362</t>
  </si>
  <si>
    <t>MAURICIO HOURTON</t>
  </si>
  <si>
    <t>T-11-64-OP-37</t>
  </si>
  <si>
    <t>PJ417</t>
  </si>
  <si>
    <t>GALVARINO</t>
  </si>
  <si>
    <t>Av. José J. Pérez / esq. Miraflores</t>
  </si>
  <si>
    <t>T-11-64-OP-40</t>
  </si>
  <si>
    <t>PJ363</t>
  </si>
  <si>
    <t>KARLOVACK</t>
  </si>
  <si>
    <t>Av. José J. Pérez / esq. Karlovack</t>
  </si>
  <si>
    <t>T-10-81-OP-10</t>
  </si>
  <si>
    <t>PJ365</t>
  </si>
  <si>
    <t>DISPUTADA</t>
  </si>
  <si>
    <t>PASAJE CURICÓ</t>
  </si>
  <si>
    <t>Avenida San Daniel / esq. Pasaje Curicó</t>
  </si>
  <si>
    <t>T-10-81-OP-30</t>
  </si>
  <si>
    <t>PJ1070</t>
  </si>
  <si>
    <t>LOS ULMOS</t>
  </si>
  <si>
    <t>TALTAL</t>
  </si>
  <si>
    <t>Avenida San Daniel / esq. Taltal</t>
  </si>
  <si>
    <t>T-10-81-OP-35</t>
  </si>
  <si>
    <t>PJ1071</t>
  </si>
  <si>
    <t>ANTUCO</t>
  </si>
  <si>
    <t>T-10-81-OP-40</t>
  </si>
  <si>
    <t>PJ1072</t>
  </si>
  <si>
    <t>EL MIMBRAL</t>
  </si>
  <si>
    <t>T-10-81-OP-45</t>
  </si>
  <si>
    <t>PJ1073</t>
  </si>
  <si>
    <t>Avenida San Daniel / esq. Serrano</t>
  </si>
  <si>
    <t>T-10-81-OP-15</t>
  </si>
  <si>
    <t>PJ419</t>
  </si>
  <si>
    <t>PASAJE SAN DANIEL</t>
  </si>
  <si>
    <t>Avenida San Daniel / esq. Psje. San Daniel</t>
  </si>
  <si>
    <t>T-10-81-OP-20</t>
  </si>
  <si>
    <t>PJ420</t>
  </si>
  <si>
    <t>PJE. SAN DANIEL</t>
  </si>
  <si>
    <t>Avenida San Daniel / esq. El Tranque</t>
  </si>
  <si>
    <t>T-10-311-NS-5</t>
  </si>
  <si>
    <t>PJ421</t>
  </si>
  <si>
    <t>L-10-21-15-NS</t>
  </si>
  <si>
    <t>PJ422</t>
  </si>
  <si>
    <t>STA BLANCA</t>
  </si>
  <si>
    <t>L-10-21-25-NS</t>
  </si>
  <si>
    <t>PJ423</t>
  </si>
  <si>
    <t>STA MONICA</t>
  </si>
  <si>
    <t>L-10-37-35-SN</t>
  </si>
  <si>
    <t>PJ681</t>
  </si>
  <si>
    <t>L-10-82-10-OP</t>
  </si>
  <si>
    <t>PJ1798</t>
  </si>
  <si>
    <t>Rio Refugio / esq. Salar Surire</t>
  </si>
  <si>
    <t>L-10-83-5-NS</t>
  </si>
  <si>
    <t>PJ1800</t>
  </si>
  <si>
    <t>SALAR ASCOTÁN</t>
  </si>
  <si>
    <t>Salar Ascotán / esq. Río Clarillo</t>
  </si>
  <si>
    <t>RIO ELQUI</t>
  </si>
  <si>
    <t>Velocidades</t>
  </si>
  <si>
    <t>periodo máxima demanda ó  PMA (Km/h)</t>
  </si>
  <si>
    <t>periodo máxima demanda ó  PTA (Km/h)</t>
  </si>
  <si>
    <t>Transacciones promedio diario trimestre solicitado</t>
  </si>
  <si>
    <t>Indicadores de Operación</t>
  </si>
  <si>
    <t>ICF promedio mes trimestre solicitado</t>
  </si>
  <si>
    <t>ICR promedio mes trimestre solicitado</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</si>
  <si>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</si>
  <si>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</si>
  <si>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</si>
  <si>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</si>
  <si>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</si>
  <si>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</si>
  <si>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</si>
  <si>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</si>
  <si>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</si>
  <si>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</si>
  <si>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</si>
  <si>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VARIACIÓN (%)</t>
  </si>
  <si>
    <t>Tiempo promedio de viaje día laboral</t>
  </si>
  <si>
    <t>PMA(min)</t>
  </si>
  <si>
    <t>PTA(min)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</si>
  <si>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</si>
  <si>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</si>
  <si>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</si>
  <si>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</si>
  <si>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</si>
  <si>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</si>
  <si>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</si>
  <si>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</si>
  <si>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</si>
  <si>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</si>
  <si>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</si>
  <si>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POR DEFINIR</t>
  </si>
  <si>
    <t>PARQUE ISIDORA OTE.</t>
  </si>
  <si>
    <t>Parque Isidora / esq. Salar Surire</t>
  </si>
  <si>
    <t>RIO TRANCURA</t>
  </si>
  <si>
    <t>Parque Isidora / esq. Riva Riva</t>
  </si>
  <si>
    <t>PJ1686</t>
  </si>
  <si>
    <t>PJ1054</t>
  </si>
  <si>
    <t>L-10-55-2-OP</t>
  </si>
  <si>
    <t>POIKE</t>
  </si>
  <si>
    <t>Río Clarillo / esq. Poike</t>
  </si>
  <si>
    <t>L-10-55-5-OP</t>
  </si>
  <si>
    <t/>
  </si>
  <si>
    <t>PEYEHUE</t>
  </si>
  <si>
    <t>Es por estas razones que se solicita en primer lugar  modificar el trazado del servicio 504  en sentido ida y retorno, dejando el servicio circulando directamente por San Daniel, abandonado las calles de Serrano, El Carmen, Bravo Luco (ida) o Patricio Edwards (retorno) en la comuna de Pudahuel y Además se pide modificar la ruta en el sector de Enea, para que el servicio solo tenga una ruta oficial, evitando desvios de ruta por horarios. Para esto se pide que el servicio 504, cuando salga del Terminal Los Lingues, tome Parque Isidora Poniente, Salar Surire, Rio Clarillo, Salar de Atacama y Los Maitenes Ote, donde tomaria Río Refugio donde retomaria su ruta habitual, en la comuna de Pudahuel.</t>
  </si>
  <si>
    <t>LOS MAITENES OTE</t>
  </si>
  <si>
    <t>Salar de Atacama / esq. Los Maitenes Ote.</t>
  </si>
  <si>
    <t>PJ1836</t>
  </si>
  <si>
    <t>L-10-31-20-SN</t>
  </si>
  <si>
    <t>LOS MAITENES</t>
  </si>
  <si>
    <t>Los Maitenes / esq. Río Refugio</t>
  </si>
  <si>
    <t>PJ1980</t>
  </si>
  <si>
    <t>PJ1835</t>
  </si>
  <si>
    <t>ORONGO</t>
  </si>
  <si>
    <t>Rio Clarillo / esq. Poike</t>
  </si>
  <si>
    <t>PJ1052</t>
  </si>
  <si>
    <t>RIO TRABANCURA</t>
  </si>
  <si>
    <t>Parque Isidora Ote / esq. Rio Trabancura</t>
  </si>
  <si>
    <t>Parque Isidora Ote / Rio Elqui</t>
  </si>
  <si>
    <t>El servicio 504 debe corregir su trazado en dos puntos específicos:                                                                                                                                                    1) Actuamente el servicio 504 esta presentando problemas debido al trazado que tiene en el sector de Pudahuel, especificamente cuando el bus toma San Daniel, Bravo Luco, El Carmen, Serrano para retomar su ruta habitual. En este sector hay colegios, centros de salud, botillerías y otros puntos de alta atracción, lo que genera gran flujo de usuarios, sobre todo en los periodos de la mañana. A esto se suma, la dificultad del radio de giro en la intersección de Bravo Luco con El Carmen, debido a vehiculos estacionados en los costados de Bravo Luco y El Carmen, lo que provoca que muchos conductores opten por evitar estas calles. Asimismo, el alto flujo peatonal y la circulación de buses articulados, que presentan mayores puntos ciegos, incrementan el riesgo de accidentes, considerando además lo angosto de las vías y la frecuente presencia de personas en estado de ebriedad en el sector de la Plaza Del Carmen.                                                                                                                           2) Además, el servicio 504, durante los días laborales desde las 21:00 hasta las 06:29 horas, los sábados desde las 14:00 hasta las 06:29 horas del día siguiente y durante todo el día domingo, debe abandonar su recorrido habitual debido al cierre del acceso al Terminal Los Lingues. Esta situación obliga al servicio a tomar una ruta alternativa. Por esta razón y a solicitud del Ministerio de Transporte Público Metropolitano, se propone modificar el trazado del servicio 504, en ambos sentido dejando de esta forma el servicio simetrico entre sentidos. Se propone un nueva ruta al salir del Terminal Los Lingues, para tomar Parque Isidora Poniente, Salar Surire, Río Clarillo, Salar de Atacama y Los Maitenes Ote para tomar Río Refugio, donde retomaría su recorrido habitual.</t>
  </si>
  <si>
    <t>LOS MAITENES PTE.</t>
  </si>
  <si>
    <t>SIN CODIGO</t>
  </si>
  <si>
    <t>Rio Refugio / esq. Los Maitenes</t>
  </si>
  <si>
    <t>L-10-31-25-OP</t>
  </si>
  <si>
    <t>Los Maitenes / esq. Salar de Atacama</t>
  </si>
  <si>
    <t>L-10-54-5-NS</t>
  </si>
  <si>
    <t>Salar de Surire / esq. María Angélica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</si>
</sst>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h:mm;@"/>
    <numFmt numFmtId="165" formatCode="0.0"/>
    <numFmt numFmtId="166" formatCode="0.0%"/>
    <numFmt numFmtId="167" formatCode="_-[$€-2]\ * #,##0.00_-;\-[$€-2]\ * #,##0.00_-;_-[$€-2]\ * &quot;-&quot;??_-"/>
    <numFmt numFmtId="168" formatCode="[$$-340A]\ #,##0"/>
    <numFmt numFmtId="169" formatCode="dd/mm/yyyy;@"/>
  </numFmts>
  <fonts count="3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4"/>
      <name val="Arial"/>
      <family val="2"/>
    </font>
    <font>
      <b/>
      <sz val="10"/>
      <name val="Arial"/>
      <family val="2"/>
    </font>
    <font>
      <b/>
      <sz val="8"/>
      <color theme="1"/>
      <name val="Calibri"/>
      <family val="2"/>
      <scheme val="minor"/>
    </font>
    <font>
      <sz val="10"/>
      <color theme="1"/>
      <name val="Calibri"/>
      <family val="2"/>
      <scheme val="minor"/>
    </font>
    <font>
      <sz val="10"/>
      <color rgb="FF000000"/>
      <name val="Calibri"/>
      <family val="2"/>
    </font>
    <font>
      <sz val="8"/>
      <color theme="1"/>
      <name val="Calibri"/>
      <family val="2"/>
      <scheme val="minor"/>
    </font>
    <font>
      <b/>
      <sz val="9"/>
      <color indexed="81"/>
      <name val="Tahoma"/>
      <family val="2"/>
    </font>
    <font>
      <sz val="9"/>
      <color indexed="81"/>
      <name val="Tahoma"/>
      <family val="2"/>
    </font>
    <font>
      <sz val="10"/>
      <name val="Arial"/>
      <family val="2"/>
    </font>
    <font>
      <sz val="10"/>
      <name val="Arial"/>
      <family val="2"/>
    </font>
    <font>
      <sz val="11"/>
      <name val="Calibri"/>
      <family val="2"/>
    </font>
    <font>
      <sz val="11"/>
      <color rgb="FF000000"/>
      <name val="Calibri"/>
      <family val="2"/>
    </font>
    <font>
      <b/>
      <sz val="9"/>
      <color theme="0"/>
      <name val="Arial"/>
      <family val="2"/>
    </font>
    <font>
      <u/>
      <sz val="20"/>
      <name val="Times New Roman"/>
      <family val="1"/>
    </font>
    <font>
      <b/>
      <sz val="10"/>
      <color theme="0"/>
      <name val="Times New Roman"/>
      <family val="1"/>
    </font>
    <font>
      <sz val="10"/>
      <name val="Arial"/>
      <family val="2"/>
    </font>
    <font>
      <sz val="10"/>
      <name val="Times New Roman"/>
      <family val="1"/>
    </font>
    <font>
      <sz val="12"/>
      <name val="Times New Roman"/>
      <family val="1"/>
    </font>
    <font>
      <sz val="9"/>
      <name val="Arial"/>
      <family val="2"/>
    </font>
    <font>
      <sz val="9"/>
      <color theme="0"/>
      <name val="Arial"/>
      <family val="2"/>
    </font>
    <font>
      <b/>
      <sz val="10"/>
      <name val="Times New Roman"/>
      <family val="1"/>
    </font>
    <font>
      <b/>
      <sz val="10"/>
      <color theme="0"/>
      <name val="Arial"/>
      <family val="2"/>
    </font>
    <font>
      <sz val="10"/>
      <color theme="1"/>
      <name val="Arial"/>
      <family val="2"/>
    </font>
    <font>
      <b/>
      <sz val="11"/>
      <color rgb="FF000000"/>
      <name val="Calibri"/>
      <family val="2"/>
    </font>
    <font>
      <b/>
      <sz val="8"/>
      <color rgb="FF000000"/>
      <name val="Calibri"/>
      <family val="2"/>
    </font>
    <font>
      <sz val="9"/>
      <color rgb="FF000000"/>
      <name val="Tahoma"/>
      <family val="2"/>
    </font>
  </fonts>
  <fills count="17">
    <fill>
      <patternFill patternType="none"/>
    </fill>
    <fill>
      <patternFill patternType="gray125"/>
    </fill>
    <fill>
      <patternFill patternType="solid">
        <fgColor theme="6" tint="0.59999389629810485"/>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
      <patternFill patternType="solid">
        <fgColor theme="0" tint="-0.14999847407452621"/>
        <bgColor indexed="64"/>
      </patternFill>
    </fill>
    <fill>
      <patternFill patternType="solid">
        <fgColor indexed="41"/>
        <bgColor indexed="64"/>
      </patternFill>
    </fill>
    <fill>
      <patternFill patternType="solid">
        <fgColor theme="0"/>
        <bgColor indexed="64"/>
      </patternFill>
    </fill>
    <fill>
      <patternFill patternType="solid">
        <fgColor theme="0" tint="-0.34998626667073579"/>
        <bgColor indexed="64"/>
      </patternFill>
    </fill>
    <fill>
      <patternFill patternType="solid">
        <fgColor rgb="FFD8D8D8"/>
        <bgColor rgb="FFD8D8D8"/>
      </patternFill>
    </fill>
    <fill>
      <patternFill patternType="solid">
        <fgColor rgb="FFC00000"/>
        <bgColor indexed="64"/>
      </patternFill>
    </fill>
    <fill>
      <patternFill patternType="solid">
        <fgColor theme="0" tint="-0.249977111117893"/>
        <bgColor indexed="64"/>
      </patternFill>
    </fill>
    <fill>
      <patternFill patternType="solid">
        <fgColor indexed="9"/>
        <bgColor indexed="64"/>
      </patternFill>
    </fill>
    <fill>
      <patternFill patternType="solid">
        <fgColor rgb="FFFF0000"/>
        <bgColor indexed="64"/>
      </patternFill>
    </fill>
    <fill>
      <patternFill patternType="solid">
        <fgColor rgb="FF92D050"/>
        <bgColor indexed="64"/>
      </patternFill>
    </fill>
    <fill>
      <patternFill patternType="solid">
        <fgColor rgb="FFA5A5A5"/>
        <bgColor rgb="FFA5A5A5"/>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diagonal/>
    </border>
    <border>
      <left/>
      <right style="thin">
        <color indexed="64"/>
      </right>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bottom style="hair">
        <color indexed="64"/>
      </bottom>
      <diagonal/>
    </border>
    <border>
      <left/>
      <right style="hair">
        <color indexed="64"/>
      </right>
      <top/>
      <bottom style="hair">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bottom/>
      <diagonal/>
    </border>
    <border>
      <left style="medium">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20">
    <xf numFmtId="0" fontId="0" fillId="0" borderId="0"/>
    <xf numFmtId="9" fontId="1" fillId="0" borderId="0" applyFont="0" applyFill="0" applyBorder="0" applyAlignment="0" applyProtection="0"/>
    <xf numFmtId="0" fontId="3" fillId="0" borderId="0"/>
    <xf numFmtId="0" fontId="12" fillId="0" borderId="0"/>
    <xf numFmtId="0" fontId="3" fillId="0" borderId="0"/>
    <xf numFmtId="0" fontId="3" fillId="0" borderId="0"/>
    <xf numFmtId="0" fontId="13" fillId="0" borderId="0"/>
    <xf numFmtId="0" fontId="3" fillId="0" borderId="0"/>
    <xf numFmtId="0" fontId="3" fillId="0" borderId="0"/>
    <xf numFmtId="0" fontId="1" fillId="0" borderId="0"/>
    <xf numFmtId="0" fontId="1" fillId="0" borderId="0"/>
    <xf numFmtId="167" fontId="1" fillId="0" borderId="0"/>
    <xf numFmtId="168" fontId="3" fillId="0" borderId="0"/>
    <xf numFmtId="0" fontId="3" fillId="0" borderId="0"/>
    <xf numFmtId="0" fontId="3" fillId="0" borderId="0"/>
    <xf numFmtId="0" fontId="15" fillId="0" borderId="0"/>
    <xf numFmtId="0" fontId="19" fillId="0" borderId="0"/>
    <xf numFmtId="0" fontId="3" fillId="0" borderId="0"/>
    <xf numFmtId="0" fontId="3" fillId="0" borderId="0"/>
    <xf numFmtId="9" fontId="1" fillId="0" borderId="0" applyFont="0" applyFill="0" applyBorder="0" applyAlignment="0" applyProtection="0"/>
  </cellStyleXfs>
  <cellXfs count="224">
    <xf numFmtId="0" fontId="0" fillId="0" borderId="0" xfId="0"/>
    <xf numFmtId="0" fontId="0" fillId="0" borderId="0" xfId="0" applyAlignment="1">
      <alignment horizontal="left"/>
    </xf>
    <xf numFmtId="0" fontId="5" fillId="7" borderId="2" xfId="2" applyFont="1" applyFill="1" applyBorder="1" applyAlignment="1">
      <alignment horizontal="left" textRotation="90"/>
    </xf>
    <xf numFmtId="2" fontId="5" fillId="7" borderId="2" xfId="2" applyNumberFormat="1" applyFont="1" applyFill="1" applyBorder="1" applyAlignment="1">
      <alignment horizontal="left" textRotation="90"/>
    </xf>
    <xf numFmtId="0" fontId="5" fillId="4" borderId="2" xfId="2" applyFont="1" applyFill="1" applyBorder="1" applyAlignment="1">
      <alignment horizontal="left" textRotation="90"/>
    </xf>
    <xf numFmtId="2" fontId="5" fillId="4" borderId="2" xfId="2" applyNumberFormat="1" applyFont="1" applyFill="1" applyBorder="1" applyAlignment="1">
      <alignment horizontal="left" textRotation="90"/>
    </xf>
    <xf numFmtId="0" fontId="5" fillId="5" borderId="2" xfId="2" applyFont="1" applyFill="1" applyBorder="1" applyAlignment="1">
      <alignment horizontal="left" textRotation="90"/>
    </xf>
    <xf numFmtId="2" fontId="5" fillId="5" borderId="2" xfId="2" applyNumberFormat="1" applyFont="1" applyFill="1" applyBorder="1" applyAlignment="1">
      <alignment horizontal="left" textRotation="90"/>
    </xf>
    <xf numFmtId="0" fontId="0" fillId="6" borderId="1" xfId="0" applyFill="1" applyBorder="1" applyAlignment="1">
      <alignment horizontal="center"/>
    </xf>
    <xf numFmtId="0" fontId="0" fillId="0" borderId="3" xfId="0" applyBorder="1" applyAlignment="1">
      <alignment horizontal="center"/>
    </xf>
    <xf numFmtId="0" fontId="0" fillId="6" borderId="1" xfId="0" applyFill="1" applyBorder="1"/>
    <xf numFmtId="0" fontId="0" fillId="0" borderId="4" xfId="0" applyBorder="1" applyAlignment="1">
      <alignment horizontal="center"/>
    </xf>
    <xf numFmtId="20" fontId="3" fillId="0" borderId="1" xfId="2" applyNumberFormat="1" applyBorder="1" applyAlignment="1">
      <alignment horizontal="left"/>
    </xf>
    <xf numFmtId="164" fontId="3" fillId="0" borderId="1" xfId="2" applyNumberFormat="1" applyBorder="1" applyAlignment="1">
      <alignment horizontal="left"/>
    </xf>
    <xf numFmtId="0" fontId="0" fillId="0" borderId="1" xfId="0" applyBorder="1"/>
    <xf numFmtId="0" fontId="0" fillId="0" borderId="4" xfId="0" applyBorder="1"/>
    <xf numFmtId="0" fontId="2" fillId="0" borderId="1" xfId="0" applyFont="1" applyBorder="1" applyAlignment="1">
      <alignment horizontal="left"/>
    </xf>
    <xf numFmtId="0" fontId="2" fillId="6" borderId="1" xfId="0" applyFont="1" applyFill="1" applyBorder="1"/>
    <xf numFmtId="0" fontId="0" fillId="0" borderId="1" xfId="0" applyBorder="1" applyAlignment="1">
      <alignment horizontal="center"/>
    </xf>
    <xf numFmtId="0" fontId="0" fillId="0" borderId="1" xfId="0" applyBorder="1" applyAlignment="1">
      <alignment horizontal="left"/>
    </xf>
    <xf numFmtId="0" fontId="0" fillId="8" borderId="1" xfId="0" applyFill="1" applyBorder="1" applyAlignment="1">
      <alignment horizontal="left"/>
    </xf>
    <xf numFmtId="2" fontId="0" fillId="0" borderId="1" xfId="0" applyNumberFormat="1" applyBorder="1" applyAlignment="1">
      <alignment horizontal="center"/>
    </xf>
    <xf numFmtId="165" fontId="0" fillId="0" borderId="1" xfId="0" applyNumberFormat="1" applyBorder="1" applyAlignment="1">
      <alignment horizontal="center"/>
    </xf>
    <xf numFmtId="0" fontId="2" fillId="0" borderId="0" xfId="0" applyFont="1"/>
    <xf numFmtId="1" fontId="0" fillId="0" borderId="0" xfId="0" applyNumberFormat="1"/>
    <xf numFmtId="165" fontId="0" fillId="0" borderId="0" xfId="0" applyNumberFormat="1"/>
    <xf numFmtId="0" fontId="6" fillId="9" borderId="2" xfId="0" applyFont="1" applyFill="1" applyBorder="1" applyAlignment="1">
      <alignment horizontal="center"/>
    </xf>
    <xf numFmtId="0" fontId="6" fillId="9" borderId="4" xfId="0" applyFont="1" applyFill="1" applyBorder="1" applyAlignment="1">
      <alignment horizontal="center"/>
    </xf>
    <xf numFmtId="166" fontId="0" fillId="0" borderId="1" xfId="0" applyNumberFormat="1" applyBorder="1" applyAlignment="1">
      <alignment horizontal="center"/>
    </xf>
    <xf numFmtId="0" fontId="7" fillId="6" borderId="2" xfId="0" applyFont="1" applyFill="1" applyBorder="1" applyAlignment="1">
      <alignment wrapText="1"/>
    </xf>
    <xf numFmtId="0" fontId="7" fillId="6" borderId="1" xfId="0" applyFont="1" applyFill="1" applyBorder="1" applyAlignment="1">
      <alignment wrapText="1"/>
    </xf>
    <xf numFmtId="0" fontId="8" fillId="10" borderId="16"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2" fillId="0" borderId="0" xfId="0" applyFont="1" applyAlignment="1">
      <alignment horizontal="left"/>
    </xf>
    <xf numFmtId="0" fontId="9" fillId="0" borderId="0" xfId="0" applyFont="1" applyAlignment="1">
      <alignment horizontal="left"/>
    </xf>
    <xf numFmtId="0" fontId="0" fillId="0" borderId="0" xfId="0" applyAlignment="1">
      <alignment horizontal="center"/>
    </xf>
    <xf numFmtId="1" fontId="0" fillId="0" borderId="1" xfId="0" applyNumberFormat="1" applyBorder="1" applyAlignment="1">
      <alignment horizontal="center"/>
    </xf>
    <xf numFmtId="0" fontId="16" fillId="11" borderId="19" xfId="13" applyFont="1" applyFill="1" applyBorder="1" applyAlignment="1">
      <alignment horizontal="left"/>
    </xf>
    <xf numFmtId="0" fontId="16" fillId="11" borderId="20" xfId="13" applyFont="1" applyFill="1" applyBorder="1" applyAlignment="1">
      <alignment horizontal="center"/>
    </xf>
    <xf numFmtId="0" fontId="17" fillId="0" borderId="0" xfId="13" applyFont="1" applyAlignment="1">
      <alignment vertical="center"/>
    </xf>
    <xf numFmtId="0" fontId="18" fillId="11" borderId="21" xfId="4" applyFont="1" applyFill="1" applyBorder="1" applyAlignment="1">
      <alignment horizontal="left" vertical="center" wrapText="1"/>
    </xf>
    <xf numFmtId="0" fontId="20" fillId="0" borderId="0" xfId="16" applyFont="1"/>
    <xf numFmtId="0" fontId="21" fillId="0" borderId="0" xfId="7" applyFont="1"/>
    <xf numFmtId="0" fontId="22" fillId="0" borderId="0" xfId="13" applyFont="1"/>
    <xf numFmtId="0" fontId="20" fillId="0" borderId="0" xfId="13" applyFont="1" applyAlignment="1">
      <alignment vertical="center"/>
    </xf>
    <xf numFmtId="0" fontId="20" fillId="0" borderId="22" xfId="4" applyFont="1" applyBorder="1" applyAlignment="1">
      <alignment horizontal="left" vertical="center" wrapText="1"/>
    </xf>
    <xf numFmtId="0" fontId="23" fillId="11" borderId="23" xfId="13" applyFont="1" applyFill="1" applyBorder="1" applyAlignment="1">
      <alignment horizontal="left"/>
    </xf>
    <xf numFmtId="0" fontId="23" fillId="11" borderId="24" xfId="13" applyFont="1" applyFill="1" applyBorder="1"/>
    <xf numFmtId="0" fontId="20" fillId="0" borderId="25" xfId="4" applyFont="1" applyBorder="1" applyAlignment="1">
      <alignment vertical="center"/>
    </xf>
    <xf numFmtId="0" fontId="20" fillId="0" borderId="0" xfId="7" applyFont="1"/>
    <xf numFmtId="0" fontId="23" fillId="11" borderId="26" xfId="13" applyFont="1" applyFill="1" applyBorder="1" applyAlignment="1">
      <alignment horizontal="left"/>
    </xf>
    <xf numFmtId="0" fontId="23" fillId="11" borderId="27" xfId="13" applyFont="1" applyFill="1" applyBorder="1"/>
    <xf numFmtId="0" fontId="20" fillId="0" borderId="30" xfId="4" applyFont="1" applyBorder="1" applyAlignment="1">
      <alignment horizontal="left" vertical="center" wrapText="1"/>
    </xf>
    <xf numFmtId="0" fontId="20" fillId="0" borderId="25" xfId="4" applyFont="1" applyBorder="1" applyAlignment="1">
      <alignment vertical="center" wrapText="1"/>
    </xf>
    <xf numFmtId="0" fontId="23" fillId="11" borderId="28" xfId="13" applyFont="1" applyFill="1" applyBorder="1" applyAlignment="1">
      <alignment horizontal="left"/>
    </xf>
    <xf numFmtId="0" fontId="23" fillId="11" borderId="29" xfId="13" applyFont="1" applyFill="1" applyBorder="1" applyAlignment="1">
      <alignment horizontal="center"/>
    </xf>
    <xf numFmtId="0" fontId="20" fillId="0" borderId="31" xfId="4" applyFont="1" applyBorder="1" applyAlignment="1">
      <alignment vertical="center" wrapText="1"/>
    </xf>
    <xf numFmtId="0" fontId="23" fillId="11" borderId="29" xfId="13" applyFont="1" applyFill="1" applyBorder="1"/>
    <xf numFmtId="0" fontId="23" fillId="11" borderId="32" xfId="13" applyFont="1" applyFill="1" applyBorder="1" applyAlignment="1">
      <alignment horizontal="left"/>
    </xf>
    <xf numFmtId="0" fontId="23" fillId="11" borderId="33" xfId="13" applyFont="1" applyFill="1" applyBorder="1"/>
    <xf numFmtId="0" fontId="20" fillId="0" borderId="0" xfId="17" applyFont="1" applyAlignment="1">
      <alignment horizontal="left"/>
    </xf>
    <xf numFmtId="0" fontId="20" fillId="0" borderId="0" xfId="17" applyFont="1" applyAlignment="1">
      <alignment horizontal="center"/>
    </xf>
    <xf numFmtId="0" fontId="20" fillId="0" borderId="34" xfId="4" applyFont="1" applyBorder="1" applyAlignment="1">
      <alignment vertical="center" wrapText="1"/>
    </xf>
    <xf numFmtId="0" fontId="20" fillId="0" borderId="29" xfId="4" applyFont="1" applyBorder="1" applyAlignment="1">
      <alignment horizontal="left" vertical="center" wrapText="1"/>
    </xf>
    <xf numFmtId="0" fontId="20" fillId="0" borderId="33" xfId="4" applyFont="1" applyBorder="1" applyAlignment="1">
      <alignment vertical="center" wrapText="1"/>
    </xf>
    <xf numFmtId="0" fontId="24" fillId="12" borderId="35" xfId="17" applyFont="1" applyFill="1" applyBorder="1" applyAlignment="1">
      <alignment horizontal="center"/>
    </xf>
    <xf numFmtId="0" fontId="24" fillId="12" borderId="36" xfId="17" applyFont="1" applyFill="1" applyBorder="1" applyAlignment="1">
      <alignment horizontal="center"/>
    </xf>
    <xf numFmtId="0" fontId="24" fillId="12" borderId="37" xfId="17" applyFont="1" applyFill="1" applyBorder="1" applyAlignment="1">
      <alignment horizontal="center"/>
    </xf>
    <xf numFmtId="0" fontId="20" fillId="0" borderId="0" xfId="4" applyFont="1"/>
    <xf numFmtId="0" fontId="20" fillId="0" borderId="38" xfId="17" applyFont="1" applyBorder="1" applyAlignment="1">
      <alignment horizontal="left" vertical="center" wrapText="1"/>
    </xf>
    <xf numFmtId="0" fontId="20" fillId="0" borderId="39" xfId="17" applyFont="1" applyBorder="1" applyAlignment="1">
      <alignment wrapText="1"/>
    </xf>
    <xf numFmtId="0" fontId="20" fillId="0" borderId="39" xfId="17" applyFont="1" applyBorder="1" applyAlignment="1">
      <alignment vertical="center" wrapText="1"/>
    </xf>
    <xf numFmtId="0" fontId="20" fillId="0" borderId="40" xfId="17" applyFont="1" applyBorder="1" applyAlignment="1">
      <alignment horizontal="left" vertical="center" wrapText="1"/>
    </xf>
    <xf numFmtId="0" fontId="20" fillId="0" borderId="41" xfId="17" applyFont="1" applyBorder="1" applyAlignment="1">
      <alignment vertical="center" wrapText="1"/>
    </xf>
    <xf numFmtId="0" fontId="20" fillId="0" borderId="34" xfId="7" applyFont="1" applyBorder="1"/>
    <xf numFmtId="0" fontId="20" fillId="0" borderId="42" xfId="17" applyFont="1" applyBorder="1" applyAlignment="1">
      <alignment vertical="center" wrapText="1"/>
    </xf>
    <xf numFmtId="0" fontId="20" fillId="0" borderId="40" xfId="18" applyFont="1" applyBorder="1" applyAlignment="1">
      <alignment vertical="center" wrapText="1"/>
    </xf>
    <xf numFmtId="0" fontId="20" fillId="0" borderId="38" xfId="17" applyFont="1" applyBorder="1" applyAlignment="1">
      <alignment vertical="center" wrapText="1"/>
    </xf>
    <xf numFmtId="0" fontId="20" fillId="0" borderId="43" xfId="17" applyFont="1" applyBorder="1" applyAlignment="1">
      <alignment vertical="center" wrapText="1"/>
    </xf>
    <xf numFmtId="0" fontId="20" fillId="0" borderId="38" xfId="17" applyFont="1" applyBorder="1" applyAlignment="1">
      <alignment wrapText="1"/>
    </xf>
    <xf numFmtId="0" fontId="20" fillId="0" borderId="38" xfId="18" applyFont="1" applyBorder="1" applyAlignment="1">
      <alignment vertical="center" wrapText="1"/>
    </xf>
    <xf numFmtId="0" fontId="20" fillId="0" borderId="39" xfId="18" applyFont="1" applyBorder="1" applyAlignment="1">
      <alignment vertical="center" wrapText="1"/>
    </xf>
    <xf numFmtId="0" fontId="18" fillId="11" borderId="19" xfId="17" applyFont="1" applyFill="1" applyBorder="1" applyAlignment="1">
      <alignment horizontal="center" vertical="center" wrapText="1" readingOrder="1"/>
    </xf>
    <xf numFmtId="0" fontId="18" fillId="11" borderId="20" xfId="17" applyFont="1" applyFill="1" applyBorder="1" applyAlignment="1">
      <alignment horizontal="center" vertical="center" wrapText="1" readingOrder="1"/>
    </xf>
    <xf numFmtId="0" fontId="20" fillId="13" borderId="27" xfId="17" applyFont="1" applyFill="1" applyBorder="1" applyAlignment="1">
      <alignment vertical="center" wrapText="1"/>
    </xf>
    <xf numFmtId="0" fontId="20" fillId="13" borderId="43" xfId="17" applyFont="1" applyFill="1" applyBorder="1" applyAlignment="1">
      <alignment vertical="center" wrapText="1"/>
    </xf>
    <xf numFmtId="0" fontId="20" fillId="14" borderId="42" xfId="17" applyFont="1" applyFill="1" applyBorder="1" applyAlignment="1">
      <alignment vertical="center" wrapText="1"/>
    </xf>
    <xf numFmtId="0" fontId="20" fillId="14" borderId="41" xfId="17" applyFont="1" applyFill="1" applyBorder="1" applyAlignment="1">
      <alignment vertical="center" wrapText="1"/>
    </xf>
    <xf numFmtId="0" fontId="20" fillId="14" borderId="38" xfId="17" applyFont="1" applyFill="1" applyBorder="1" applyAlignment="1">
      <alignment horizontal="left" vertical="center" wrapText="1"/>
    </xf>
    <xf numFmtId="0" fontId="20" fillId="14" borderId="39" xfId="17" applyFont="1" applyFill="1" applyBorder="1" applyAlignment="1">
      <alignment vertical="center" wrapText="1"/>
    </xf>
    <xf numFmtId="0" fontId="20" fillId="14" borderId="38" xfId="17" applyFont="1" applyFill="1" applyBorder="1" applyAlignment="1">
      <alignment wrapText="1"/>
    </xf>
    <xf numFmtId="0" fontId="25" fillId="11" borderId="1" xfId="0" applyFont="1" applyFill="1" applyBorder="1" applyAlignment="1">
      <alignment horizontal="center" vertical="center" wrapText="1"/>
    </xf>
    <xf numFmtId="0" fontId="25" fillId="11" borderId="1" xfId="0" applyFont="1" applyFill="1" applyBorder="1" applyAlignment="1">
      <alignment horizontal="center" vertical="center"/>
    </xf>
    <xf numFmtId="0" fontId="26" fillId="0" borderId="1" xfId="0" applyFont="1" applyBorder="1" applyAlignment="1">
      <alignment horizontal="center"/>
    </xf>
    <xf numFmtId="2" fontId="26" fillId="0" borderId="1" xfId="0" applyNumberFormat="1" applyFont="1" applyBorder="1" applyAlignment="1">
      <alignment horizontal="center"/>
    </xf>
    <xf numFmtId="0" fontId="26" fillId="14" borderId="1" xfId="0" applyFont="1" applyFill="1" applyBorder="1" applyAlignment="1">
      <alignment horizontal="center"/>
    </xf>
    <xf numFmtId="2" fontId="26" fillId="14" borderId="1" xfId="0" applyNumberFormat="1" applyFont="1" applyFill="1" applyBorder="1" applyAlignment="1">
      <alignment horizontal="center"/>
    </xf>
    <xf numFmtId="0" fontId="0" fillId="14" borderId="0" xfId="0" applyFill="1"/>
    <xf numFmtId="164" fontId="3" fillId="15" borderId="1" xfId="2" applyNumberFormat="1" applyFill="1" applyBorder="1" applyAlignment="1">
      <alignment horizontal="left"/>
    </xf>
    <xf numFmtId="0" fontId="0" fillId="15" borderId="1" xfId="0" applyFill="1" applyBorder="1"/>
    <xf numFmtId="0" fontId="0" fillId="15" borderId="0" xfId="0" applyFill="1" applyAlignment="1">
      <alignment horizontal="left"/>
    </xf>
    <xf numFmtId="20" fontId="3" fillId="15" borderId="1" xfId="2" applyNumberFormat="1" applyFill="1" applyBorder="1" applyAlignment="1">
      <alignment horizontal="left"/>
    </xf>
    <xf numFmtId="165" fontId="0" fillId="15" borderId="1" xfId="0" applyNumberFormat="1" applyFill="1" applyBorder="1" applyAlignment="1">
      <alignment horizontal="center"/>
    </xf>
    <xf numFmtId="0" fontId="20" fillId="0" borderId="27" xfId="17" applyFont="1" applyBorder="1" applyAlignment="1">
      <alignment vertical="center" wrapText="1"/>
    </xf>
    <xf numFmtId="0" fontId="24" fillId="0" borderId="42" xfId="17" applyFont="1" applyBorder="1" applyAlignment="1">
      <alignment vertical="center" wrapText="1"/>
    </xf>
    <xf numFmtId="0" fontId="24" fillId="0" borderId="27" xfId="17" applyFont="1" applyBorder="1" applyAlignment="1">
      <alignment vertical="center" wrapText="1"/>
    </xf>
    <xf numFmtId="0" fontId="24" fillId="0" borderId="38" xfId="17" applyFont="1" applyBorder="1" applyAlignment="1">
      <alignment horizontal="left" vertical="center" wrapText="1"/>
    </xf>
    <xf numFmtId="0" fontId="24" fillId="0" borderId="39" xfId="17" applyFont="1" applyBorder="1" applyAlignment="1">
      <alignment vertical="center" wrapText="1"/>
    </xf>
    <xf numFmtId="0" fontId="24" fillId="0" borderId="43" xfId="17" applyFont="1" applyBorder="1" applyAlignment="1">
      <alignment vertical="center" wrapText="1"/>
    </xf>
    <xf numFmtId="0" fontId="8" fillId="10" borderId="44" xfId="0" applyFont="1" applyFill="1" applyBorder="1" applyAlignment="1">
      <alignment vertical="top" wrapText="1"/>
    </xf>
    <xf numFmtId="0" fontId="8" fillId="10" borderId="44" xfId="0" applyFont="1" applyFill="1" applyBorder="1" applyAlignment="1">
      <alignment horizontal="left" vertical="top" wrapText="1"/>
    </xf>
    <xf numFmtId="0" fontId="27" fillId="16" borderId="50" xfId="0" applyFont="1" applyFill="1" applyBorder="1" applyAlignment="1">
      <alignment horizontal="left" vertical="center" wrapText="1"/>
    </xf>
    <xf numFmtId="0" fontId="27" fillId="16" borderId="46" xfId="0" applyFont="1" applyFill="1" applyBorder="1" applyAlignment="1">
      <alignment vertical="top" wrapText="1"/>
    </xf>
    <xf numFmtId="0" fontId="27" fillId="16" borderId="51" xfId="0" applyFont="1" applyFill="1" applyBorder="1" applyAlignment="1">
      <alignment horizontal="left" vertical="center" wrapText="1"/>
    </xf>
    <xf numFmtId="0" fontId="27" fillId="16" borderId="52" xfId="0" applyFont="1" applyFill="1" applyBorder="1" applyAlignment="1">
      <alignment vertical="top" wrapText="1"/>
    </xf>
    <xf numFmtId="0" fontId="28" fillId="16" borderId="44" xfId="0" applyFont="1" applyFill="1" applyBorder="1" applyAlignment="1">
      <alignment horizontal="center"/>
    </xf>
    <xf numFmtId="0" fontId="28" fillId="16" borderId="45" xfId="0" applyFont="1" applyFill="1" applyBorder="1" applyAlignment="1">
      <alignment horizontal="center"/>
    </xf>
    <xf numFmtId="0" fontId="20" fillId="14" borderId="40" xfId="17" applyFont="1" applyFill="1" applyBorder="1" applyAlignment="1">
      <alignment horizontal="left" vertical="center" wrapText="1"/>
    </xf>
    <xf numFmtId="0" fontId="26" fillId="15" borderId="1" xfId="0" applyFont="1" applyFill="1" applyBorder="1" applyAlignment="1">
      <alignment horizontal="center"/>
    </xf>
    <xf numFmtId="2" fontId="26" fillId="15" borderId="1" xfId="0" applyNumberFormat="1" applyFont="1" applyFill="1" applyBorder="1" applyAlignment="1">
      <alignment horizontal="center"/>
    </xf>
    <xf numFmtId="0" fontId="0" fillId="15" borderId="0" xfId="0" applyFill="1"/>
    <xf numFmtId="2" fontId="0" fillId="15" borderId="1" xfId="0" applyNumberFormat="1" applyFill="1" applyBorder="1" applyAlignment="1">
      <alignment horizontal="center"/>
    </xf>
    <xf numFmtId="0" fontId="20" fillId="14" borderId="54" xfId="17" applyFont="1" applyFill="1" applyBorder="1" applyAlignment="1">
      <alignment horizontal="left" vertical="center" wrapText="1"/>
    </xf>
    <xf numFmtId="0" fontId="20" fillId="14" borderId="55" xfId="17" applyFont="1" applyFill="1" applyBorder="1" applyAlignment="1">
      <alignment wrapText="1"/>
    </xf>
    <xf numFmtId="0" fontId="20" fillId="15" borderId="56" xfId="7" applyFont="1" applyFill="1" applyBorder="1"/>
    <xf numFmtId="0" fontId="20" fillId="15" borderId="34" xfId="7" applyFont="1" applyFill="1" applyBorder="1"/>
    <xf numFmtId="0" fontId="20" fillId="0" borderId="57" xfId="17" applyFont="1" applyBorder="1" applyAlignment="1">
      <alignment vertical="center" wrapText="1"/>
    </xf>
    <xf numFmtId="0" fontId="20" fillId="0" borderId="58" xfId="17" applyFont="1" applyBorder="1" applyAlignment="1">
      <alignment vertical="center" wrapText="1"/>
    </xf>
    <xf numFmtId="0" fontId="20" fillId="14" borderId="39" xfId="17" applyFont="1" applyFill="1" applyBorder="1" applyAlignment="1">
      <alignment wrapText="1"/>
    </xf>
    <xf numFmtId="0" fontId="20" fillId="15" borderId="0" xfId="7" applyFont="1" applyFill="1"/>
    <xf numFmtId="0" fontId="0" fillId="15" borderId="1" xfId="0" applyFill="1" applyBorder="1" applyAlignment="1">
      <alignment horizontal="center"/>
    </xf>
    <xf numFmtId="165" fontId="0" fillId="0" borderId="1" xfId="0" applyNumberFormat="1" applyFill="1" applyBorder="1" applyAlignment="1">
      <alignment horizontal="center"/>
    </xf>
    <xf numFmtId="9" fontId="0" fillId="0" borderId="1" xfId="0" applyNumberFormat="1" applyFill="1" applyBorder="1" applyAlignment="1">
      <alignment horizontal="center"/>
    </xf>
    <xf numFmtId="166" fontId="0" fillId="0" borderId="1" xfId="0" applyNumberFormat="1" applyFill="1" applyBorder="1" applyAlignment="1">
      <alignment horizontal="center"/>
    </xf>
    <xf numFmtId="0" fontId="8" fillId="10" borderId="44" xfId="0" applyFont="1" applyFill="1" applyBorder="1" applyAlignment="1">
      <alignment horizontal="left" vertical="center" wrapText="1"/>
    </xf>
    <xf numFmtId="0" fontId="8" fillId="10" borderId="45" xfId="0" applyFont="1" applyFill="1" applyBorder="1" applyAlignment="1">
      <alignment horizontal="left" vertical="center" wrapText="1"/>
    </xf>
    <xf numFmtId="0" fontId="0" fillId="0" borderId="53"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8" fillId="10" borderId="16" xfId="0" applyFont="1" applyFill="1" applyBorder="1" applyAlignment="1">
      <alignment horizontal="left" vertical="center" wrapText="1"/>
    </xf>
    <xf numFmtId="0" fontId="0" fillId="0" borderId="2" xfId="0" applyBorder="1" applyAlignment="1">
      <alignment horizontal="center"/>
    </xf>
    <xf numFmtId="0" fontId="28" fillId="16" borderId="16" xfId="0" applyFont="1" applyFill="1" applyBorder="1" applyAlignment="1">
      <alignment horizontal="center"/>
    </xf>
    <xf numFmtId="0" fontId="28" fillId="16" borderId="44" xfId="0" applyFont="1" applyFill="1" applyBorder="1" applyAlignment="1">
      <alignment horizontal="center"/>
    </xf>
    <xf numFmtId="0" fontId="14" fillId="0" borderId="16" xfId="0" applyFont="1" applyBorder="1" applyAlignment="1">
      <alignment horizontal="center"/>
    </xf>
    <xf numFmtId="0" fontId="14" fillId="0" borderId="44" xfId="0" applyFont="1" applyBorder="1" applyAlignment="1">
      <alignment horizontal="center" wrapText="1"/>
    </xf>
    <xf numFmtId="0" fontId="14" fillId="0" borderId="48" xfId="0" applyFont="1" applyBorder="1" applyAlignment="1">
      <alignment horizontal="center" wrapText="1"/>
    </xf>
    <xf numFmtId="0" fontId="14" fillId="0" borderId="45" xfId="0" applyFont="1" applyBorder="1" applyAlignment="1">
      <alignment horizontal="center" wrapText="1"/>
    </xf>
    <xf numFmtId="0" fontId="27" fillId="0" borderId="49" xfId="0" applyFont="1" applyBorder="1" applyAlignment="1">
      <alignment horizontal="left"/>
    </xf>
    <xf numFmtId="0" fontId="14" fillId="0" borderId="16" xfId="0" applyFont="1" applyFill="1" applyBorder="1" applyAlignment="1">
      <alignment horizontal="center"/>
    </xf>
    <xf numFmtId="1" fontId="14" fillId="0" borderId="46" xfId="0" applyNumberFormat="1" applyFont="1" applyFill="1" applyBorder="1" applyAlignment="1">
      <alignment horizontal="center"/>
    </xf>
    <xf numFmtId="1" fontId="14" fillId="0" borderId="47" xfId="0" applyNumberFormat="1" applyFont="1" applyFill="1" applyBorder="1" applyAlignment="1">
      <alignment horizontal="center"/>
    </xf>
    <xf numFmtId="166" fontId="0" fillId="0" borderId="2" xfId="19" applyNumberFormat="1" applyFont="1" applyBorder="1" applyAlignment="1">
      <alignment horizontal="center"/>
    </xf>
    <xf numFmtId="166" fontId="0" fillId="0" borderId="4" xfId="19" applyNumberFormat="1" applyFont="1" applyBorder="1" applyAlignment="1">
      <alignment horizontal="center"/>
    </xf>
    <xf numFmtId="0" fontId="7" fillId="0" borderId="2" xfId="0" applyFont="1" applyBorder="1" applyAlignment="1">
      <alignment horizontal="left"/>
    </xf>
    <xf numFmtId="0" fontId="7" fillId="0" borderId="3" xfId="0" applyFont="1" applyBorder="1" applyAlignment="1">
      <alignment horizontal="left"/>
    </xf>
    <xf numFmtId="0" fontId="6" fillId="9" borderId="2" xfId="0" applyFont="1" applyFill="1" applyBorder="1" applyAlignment="1">
      <alignment horizontal="center"/>
    </xf>
    <xf numFmtId="0" fontId="6" fillId="9" borderId="4" xfId="0" applyFont="1" applyFill="1" applyBorder="1" applyAlignment="1">
      <alignment horizontal="center"/>
    </xf>
    <xf numFmtId="0" fontId="2" fillId="6" borderId="2" xfId="0" applyFont="1" applyFill="1" applyBorder="1" applyAlignment="1">
      <alignment horizontal="left"/>
    </xf>
    <xf numFmtId="0" fontId="2" fillId="6" borderId="3" xfId="0" applyFont="1" applyFill="1" applyBorder="1" applyAlignment="1">
      <alignment horizontal="left"/>
    </xf>
    <xf numFmtId="0" fontId="14" fillId="0" borderId="16" xfId="0" applyFont="1"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8" fillId="10" borderId="16" xfId="0" applyFont="1" applyFill="1" applyBorder="1" applyAlignment="1">
      <alignment horizontal="left" vertical="center"/>
    </xf>
    <xf numFmtId="166" fontId="0" fillId="0" borderId="2" xfId="1" applyNumberFormat="1" applyFont="1" applyBorder="1" applyAlignment="1">
      <alignment horizontal="center"/>
    </xf>
    <xf numFmtId="166" fontId="0" fillId="0" borderId="4" xfId="1" applyNumberFormat="1" applyFont="1" applyBorder="1" applyAlignment="1">
      <alignment horizontal="center"/>
    </xf>
    <xf numFmtId="1" fontId="0" fillId="0" borderId="2" xfId="0" applyNumberForma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4" fillId="5" borderId="1" xfId="2" applyFont="1" applyFill="1" applyBorder="1" applyAlignment="1">
      <alignment horizontal="left"/>
    </xf>
    <xf numFmtId="0" fontId="0" fillId="0" borderId="1" xfId="0" applyBorder="1" applyAlignment="1">
      <alignment horizontal="center" vertical="center"/>
    </xf>
    <xf numFmtId="0" fontId="4" fillId="3" borderId="1" xfId="2" applyFont="1" applyFill="1" applyBorder="1" applyAlignment="1">
      <alignment horizontal="left"/>
    </xf>
    <xf numFmtId="0" fontId="4" fillId="4" borderId="1" xfId="2" applyFont="1" applyFill="1" applyBorder="1" applyAlignment="1">
      <alignment horizontal="left"/>
    </xf>
    <xf numFmtId="0" fontId="6" fillId="9" borderId="3" xfId="0" applyFont="1" applyFill="1" applyBorder="1" applyAlignment="1">
      <alignment horizontal="center"/>
    </xf>
    <xf numFmtId="0" fontId="7" fillId="6" borderId="5" xfId="0" applyFont="1" applyFill="1" applyBorder="1" applyAlignment="1">
      <alignment vertical="center"/>
    </xf>
    <xf numFmtId="0" fontId="7" fillId="6" borderId="14" xfId="0" applyFont="1" applyFill="1" applyBorder="1" applyAlignment="1">
      <alignment vertical="center"/>
    </xf>
    <xf numFmtId="0" fontId="7" fillId="6" borderId="15" xfId="0" applyFont="1" applyFill="1" applyBorder="1" applyAlignment="1">
      <alignment vertical="center"/>
    </xf>
    <xf numFmtId="0" fontId="0" fillId="0" borderId="1" xfId="0" applyBorder="1" applyAlignment="1">
      <alignment horizontal="center"/>
    </xf>
    <xf numFmtId="0" fontId="2" fillId="0" borderId="12" xfId="0" applyFont="1" applyBorder="1" applyAlignment="1">
      <alignment horizontal="left"/>
    </xf>
    <xf numFmtId="0" fontId="2" fillId="9" borderId="6" xfId="0" applyFont="1" applyFill="1" applyBorder="1" applyAlignment="1">
      <alignment horizontal="center" vertical="center" wrapText="1"/>
    </xf>
    <xf numFmtId="0" fontId="2" fillId="9" borderId="7"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0" fillId="0" borderId="0" xfId="0" applyAlignment="1">
      <alignment horizontal="left" vertical="top"/>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2" fillId="0" borderId="6" xfId="0" applyFont="1"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7" fillId="6" borderId="17" xfId="0" applyFont="1" applyFill="1" applyBorder="1" applyAlignment="1">
      <alignment horizontal="left" vertical="center"/>
    </xf>
    <xf numFmtId="0" fontId="7" fillId="6" borderId="10" xfId="0" applyFont="1" applyFill="1" applyBorder="1" applyAlignment="1">
      <alignment horizontal="left" vertical="center"/>
    </xf>
    <xf numFmtId="0" fontId="7" fillId="6" borderId="18" xfId="0" applyFont="1" applyFill="1" applyBorder="1" applyAlignment="1">
      <alignment horizontal="left" vertical="center"/>
    </xf>
    <xf numFmtId="0" fontId="0" fillId="0" borderId="2" xfId="0" applyFill="1" applyBorder="1" applyAlignment="1">
      <alignment horizontal="center"/>
    </xf>
    <xf numFmtId="0" fontId="0" fillId="0" borderId="3" xfId="0" applyFill="1" applyBorder="1" applyAlignment="1">
      <alignment horizontal="center"/>
    </xf>
    <xf numFmtId="0" fontId="0" fillId="0" borderId="4" xfId="0" applyFill="1" applyBorder="1" applyAlignment="1">
      <alignment horizontal="center"/>
    </xf>
    <xf numFmtId="1" fontId="14" fillId="0" borderId="44" xfId="0" applyNumberFormat="1" applyFont="1" applyFill="1" applyBorder="1" applyAlignment="1">
      <alignment horizontal="center"/>
    </xf>
    <xf numFmtId="1" fontId="14" fillId="0" borderId="45" xfId="0" applyNumberFormat="1" applyFont="1" applyFill="1" applyBorder="1" applyAlignment="1">
      <alignment horizontal="center"/>
    </xf>
    <xf numFmtId="0" fontId="20" fillId="0" borderId="28" xfId="13" applyFont="1" applyBorder="1" applyAlignment="1">
      <alignment horizontal="center" vertical="center"/>
    </xf>
    <xf numFmtId="0" fontId="20" fillId="0" borderId="29" xfId="13" applyFont="1" applyBorder="1" applyAlignment="1">
      <alignment horizontal="center" vertical="center"/>
    </xf>
    <xf numFmtId="0" fontId="20" fillId="15" borderId="28" xfId="13" applyFont="1" applyFill="1" applyBorder="1" applyAlignment="1">
      <alignment horizontal="center" vertical="center"/>
    </xf>
    <xf numFmtId="0" fontId="20" fillId="15" borderId="29" xfId="13" applyFont="1" applyFill="1" applyBorder="1" applyAlignment="1">
      <alignment horizontal="center" vertical="center"/>
    </xf>
    <xf numFmtId="0" fontId="20" fillId="0" borderId="32" xfId="7" applyFont="1" applyBorder="1" applyAlignment="1">
      <alignment horizontal="center" vertical="center"/>
    </xf>
    <xf numFmtId="0" fontId="20" fillId="0" borderId="33" xfId="7" applyFont="1" applyBorder="1" applyAlignment="1">
      <alignment horizontal="center" vertical="center"/>
    </xf>
    <xf numFmtId="0" fontId="18" fillId="11" borderId="35" xfId="17" applyFont="1" applyFill="1" applyBorder="1" applyAlignment="1">
      <alignment horizontal="center"/>
    </xf>
    <xf numFmtId="0" fontId="18" fillId="11" borderId="36" xfId="17" applyFont="1" applyFill="1" applyBorder="1" applyAlignment="1">
      <alignment horizontal="center"/>
    </xf>
    <xf numFmtId="0" fontId="18" fillId="11" borderId="37" xfId="17" applyFont="1" applyFill="1" applyBorder="1" applyAlignment="1">
      <alignment horizontal="center"/>
    </xf>
    <xf numFmtId="0" fontId="20" fillId="15" borderId="23" xfId="13" applyFont="1" applyFill="1" applyBorder="1" applyAlignment="1">
      <alignment horizontal="center" vertical="center"/>
    </xf>
    <xf numFmtId="0" fontId="20" fillId="15" borderId="24" xfId="13" applyFont="1" applyFill="1" applyBorder="1" applyAlignment="1">
      <alignment horizontal="center" vertical="center"/>
    </xf>
    <xf numFmtId="169" fontId="20" fillId="15" borderId="28" xfId="13" applyNumberFormat="1" applyFont="1" applyFill="1" applyBorder="1" applyAlignment="1">
      <alignment horizontal="center" vertical="center"/>
    </xf>
    <xf numFmtId="169" fontId="20" fillId="15" borderId="29" xfId="13" applyNumberFormat="1" applyFont="1" applyFill="1" applyBorder="1" applyAlignment="1">
      <alignment horizontal="center" vertical="center"/>
    </xf>
  </cellXfs>
  <cellStyles count="20">
    <cellStyle name="Normal" xfId="0" builtinId="0"/>
    <cellStyle name="Normal 10 2 2 3" xfId="4" xr:uid="{00000000-0005-0000-0000-000001000000}"/>
    <cellStyle name="Normal 155 5" xfId="9" xr:uid="{00000000-0005-0000-0000-000002000000}"/>
    <cellStyle name="Normal 157 5" xfId="10" xr:uid="{00000000-0005-0000-0000-000003000000}"/>
    <cellStyle name="Normal 17 2" xfId="8" xr:uid="{00000000-0005-0000-0000-000004000000}"/>
    <cellStyle name="Normal 2" xfId="3" xr:uid="{00000000-0005-0000-0000-000005000000}"/>
    <cellStyle name="Normal 2 10 2 2" xfId="7" xr:uid="{00000000-0005-0000-0000-000006000000}"/>
    <cellStyle name="Normal 2 2" xfId="2" xr:uid="{00000000-0005-0000-0000-000007000000}"/>
    <cellStyle name="Normal 2 2 10 3" xfId="5" xr:uid="{00000000-0005-0000-0000-000008000000}"/>
    <cellStyle name="Normal 227" xfId="12" xr:uid="{00000000-0005-0000-0000-000009000000}"/>
    <cellStyle name="Normal 28" xfId="11" xr:uid="{00000000-0005-0000-0000-00000A000000}"/>
    <cellStyle name="Normal 3" xfId="6" xr:uid="{00000000-0005-0000-0000-00000B000000}"/>
    <cellStyle name="Normal 3 10 10" xfId="13" xr:uid="{00000000-0005-0000-0000-00000C000000}"/>
    <cellStyle name="Normal 4" xfId="15" xr:uid="{00000000-0005-0000-0000-00000D000000}"/>
    <cellStyle name="Normal 5" xfId="16" xr:uid="{7DF9DF28-9590-4BC7-ACEA-9358D285963D}"/>
    <cellStyle name="Normal 8" xfId="14" xr:uid="{00000000-0005-0000-0000-00000E000000}"/>
    <cellStyle name="Normal_PO 2012-1°Trim TRONCAL 5 - Anexos 1 y 2 Modificado 2" xfId="17" xr:uid="{DB00C61C-1BB8-4F0C-AB7E-42A23A391BE4}"/>
    <cellStyle name="Normal_PO 2012-1°Trim ZONA J - Anexos 1 y 2 2" xfId="18" xr:uid="{22F92278-68AB-45DE-936A-2EB9ABEE0A54}"/>
    <cellStyle name="Porcentaje" xfId="1" builtinId="5"/>
    <cellStyle name="Porcentaje 3" xfId="19" xr:uid="{506BB8E7-1EDD-4D08-BCC5-96C407A2A636}"/>
  </cellStyles>
  <dxfs count="1">
    <dxf>
      <font>
        <b/>
        <i val="0"/>
        <condense val="0"/>
        <extend val="0"/>
        <color indexed="10"/>
      </font>
    </dxf>
  </dxfs>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83</xdr:row>
      <xdr:rowOff>23814</xdr:rowOff>
    </xdr:from>
    <xdr:to>
      <xdr:col>1</xdr:col>
      <xdr:colOff>2143124</xdr:colOff>
      <xdr:row>96</xdr:row>
      <xdr:rowOff>142</xdr:rowOff>
    </xdr:to>
    <xdr:pic>
      <xdr:nvPicPr>
        <xdr:cNvPr id="2" name="Imagen 1">
          <a:extLst>
            <a:ext uri="{FF2B5EF4-FFF2-40B4-BE49-F238E27FC236}">
              <a16:creationId xmlns:a16="http://schemas.microsoft.com/office/drawing/2014/main" id="{31FC9AE6-A525-F15E-F2B7-DD602AA357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526252"/>
          <a:ext cx="3500437" cy="24528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ransantiago.cl/Proyectos/ZONA%20G/4&#186;PO%20ZONAG/Ult.%20Versi&#243;n/2&#186;PO%20Zona%20G_Mo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edserver\FINANZAS\MEB\2004\EERR2004_UN.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transantiago.cl/ARCHIVOSTSM/Redise&#241;o%20de%20Servicios/MATRIZ%20DE%20PARADAS%20SERVICIOS%20ABRIL%2030%20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edserver\FINANZAS\Meb2003\Informes\20030825\EERR%20Julio%20Modelo%20Presentacion_cor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iodos "/>
      <sheetName val="Rangos 2º PO"/>
      <sheetName val="Zona G"/>
      <sheetName val="RevisaRangos"/>
      <sheetName val="Lab_G"/>
      <sheetName val="FS_G"/>
      <sheetName val="DISTANCIAS ZONAG"/>
    </sheetNames>
    <sheetDataSet>
      <sheetData sheetId="0" refreshError="1"/>
      <sheetData sheetId="1" refreshError="1"/>
      <sheetData sheetId="2" refreshError="1"/>
      <sheetData sheetId="3" refreshError="1"/>
      <sheetData sheetId="4" refreshError="1"/>
      <sheetData sheetId="5" refreshError="1"/>
      <sheetData sheetId="6">
        <row r="1">
          <cell r="A1" t="str">
            <v>ROUTE_NAME</v>
          </cell>
          <cell r="B1" t="str">
            <v>DIST</v>
          </cell>
        </row>
        <row r="2">
          <cell r="A2" t="str">
            <v>G01I</v>
          </cell>
          <cell r="B2">
            <v>11.21</v>
          </cell>
        </row>
        <row r="3">
          <cell r="A3" t="str">
            <v>G01R</v>
          </cell>
          <cell r="B3">
            <v>11.45</v>
          </cell>
        </row>
        <row r="4">
          <cell r="A4" t="str">
            <v>G02I</v>
          </cell>
          <cell r="B4">
            <v>11.76</v>
          </cell>
        </row>
        <row r="5">
          <cell r="A5" t="str">
            <v>G02R</v>
          </cell>
          <cell r="B5">
            <v>11.62</v>
          </cell>
        </row>
        <row r="6">
          <cell r="A6" t="str">
            <v>G03I</v>
          </cell>
          <cell r="B6">
            <v>10.69</v>
          </cell>
        </row>
        <row r="7">
          <cell r="A7" t="str">
            <v>G03R</v>
          </cell>
          <cell r="B7">
            <v>9.98</v>
          </cell>
        </row>
        <row r="8">
          <cell r="A8" t="str">
            <v>G04I</v>
          </cell>
          <cell r="B8">
            <v>8.56</v>
          </cell>
        </row>
        <row r="9">
          <cell r="A9" t="str">
            <v>G04R</v>
          </cell>
          <cell r="B9">
            <v>8.6300000000000008</v>
          </cell>
        </row>
        <row r="10">
          <cell r="A10" t="str">
            <v>G05I</v>
          </cell>
          <cell r="B10">
            <v>15</v>
          </cell>
        </row>
        <row r="11">
          <cell r="A11" t="str">
            <v>G05R</v>
          </cell>
          <cell r="B11">
            <v>14.34</v>
          </cell>
        </row>
        <row r="12">
          <cell r="A12" t="str">
            <v>G06I</v>
          </cell>
          <cell r="B12">
            <v>14.75</v>
          </cell>
        </row>
        <row r="13">
          <cell r="A13" t="str">
            <v>G06R</v>
          </cell>
          <cell r="B13">
            <v>13.49</v>
          </cell>
        </row>
        <row r="14">
          <cell r="A14" t="str">
            <v>G07I</v>
          </cell>
          <cell r="B14">
            <v>12.69</v>
          </cell>
        </row>
        <row r="15">
          <cell r="A15" t="str">
            <v>G07R</v>
          </cell>
          <cell r="B15">
            <v>13</v>
          </cell>
        </row>
        <row r="16">
          <cell r="A16" t="str">
            <v>G08I</v>
          </cell>
          <cell r="B16">
            <v>18.32</v>
          </cell>
        </row>
        <row r="17">
          <cell r="A17" t="str">
            <v>G08R</v>
          </cell>
          <cell r="B17">
            <v>19.53</v>
          </cell>
        </row>
        <row r="18">
          <cell r="A18" t="str">
            <v>G09I</v>
          </cell>
          <cell r="B18">
            <v>12.44</v>
          </cell>
        </row>
        <row r="19">
          <cell r="A19" t="str">
            <v>G09R</v>
          </cell>
          <cell r="B19">
            <v>14.51</v>
          </cell>
        </row>
        <row r="20">
          <cell r="A20" t="str">
            <v>G10I</v>
          </cell>
          <cell r="B20">
            <v>13.37</v>
          </cell>
        </row>
        <row r="21">
          <cell r="A21" t="str">
            <v>G10R</v>
          </cell>
          <cell r="B21">
            <v>12.99</v>
          </cell>
        </row>
        <row r="22">
          <cell r="A22" t="str">
            <v>G11I</v>
          </cell>
          <cell r="B22">
            <v>15.29</v>
          </cell>
        </row>
        <row r="23">
          <cell r="A23" t="str">
            <v>G11R</v>
          </cell>
          <cell r="B23">
            <v>15.87</v>
          </cell>
        </row>
        <row r="24">
          <cell r="A24" t="str">
            <v>G12I</v>
          </cell>
          <cell r="B24">
            <v>7.88</v>
          </cell>
        </row>
        <row r="25">
          <cell r="A25" t="str">
            <v>G12R</v>
          </cell>
          <cell r="B25">
            <v>8.48</v>
          </cell>
        </row>
        <row r="26">
          <cell r="A26" t="str">
            <v>G13I</v>
          </cell>
          <cell r="B26">
            <v>12.88</v>
          </cell>
        </row>
        <row r="27">
          <cell r="A27" t="str">
            <v>G13R</v>
          </cell>
          <cell r="B27">
            <v>12.98</v>
          </cell>
        </row>
        <row r="28">
          <cell r="A28" t="str">
            <v>G14I</v>
          </cell>
          <cell r="B28">
            <v>14.09</v>
          </cell>
        </row>
        <row r="29">
          <cell r="A29" t="str">
            <v>G14R</v>
          </cell>
          <cell r="B29">
            <v>15.18</v>
          </cell>
        </row>
        <row r="30">
          <cell r="A30" t="str">
            <v>G15I</v>
          </cell>
          <cell r="B30">
            <v>18.28</v>
          </cell>
        </row>
        <row r="31">
          <cell r="A31" t="str">
            <v>G15R</v>
          </cell>
          <cell r="B31">
            <v>18.53</v>
          </cell>
        </row>
        <row r="32">
          <cell r="A32" t="str">
            <v>G16I</v>
          </cell>
          <cell r="B32">
            <v>12.03</v>
          </cell>
        </row>
        <row r="33">
          <cell r="A33" t="str">
            <v>G16R</v>
          </cell>
          <cell r="B33">
            <v>12.14</v>
          </cell>
        </row>
        <row r="34">
          <cell r="A34" t="str">
            <v>G17I</v>
          </cell>
          <cell r="B34">
            <v>10.56</v>
          </cell>
        </row>
        <row r="35">
          <cell r="A35" t="str">
            <v>G17R</v>
          </cell>
          <cell r="B35">
            <v>11.57</v>
          </cell>
        </row>
        <row r="36">
          <cell r="A36" t="str">
            <v>G18I</v>
          </cell>
          <cell r="B36">
            <v>12.27</v>
          </cell>
        </row>
        <row r="37">
          <cell r="A37" t="str">
            <v>G18R</v>
          </cell>
          <cell r="B37">
            <v>12.72</v>
          </cell>
        </row>
        <row r="38">
          <cell r="A38" t="str">
            <v>G19I</v>
          </cell>
          <cell r="B38">
            <v>8.19</v>
          </cell>
        </row>
        <row r="39">
          <cell r="A39" t="str">
            <v>G19R</v>
          </cell>
          <cell r="B39">
            <v>8.58</v>
          </cell>
        </row>
        <row r="40">
          <cell r="A40" t="str">
            <v>G20I</v>
          </cell>
          <cell r="B40">
            <v>6.47</v>
          </cell>
        </row>
        <row r="41">
          <cell r="A41" t="str">
            <v>G20R</v>
          </cell>
          <cell r="B41">
            <v>7.98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RRxMES"/>
      <sheetName val="EXPLICA"/>
      <sheetName val="EERRDirTasa"/>
      <sheetName val="EERR2"/>
      <sheetName val="EERR"/>
      <sheetName val="EERRvsAA"/>
      <sheetName val="Real"/>
      <sheetName val="Ppto"/>
      <sheetName val="AAnt"/>
      <sheetName val="PptoReal"/>
      <sheetName val="ipc"/>
      <sheetName val="2003xmes"/>
    </sheetNames>
    <sheetDataSet>
      <sheetData sheetId="0"/>
      <sheetData sheetId="1"/>
      <sheetData sheetId="2"/>
      <sheetData sheetId="3"/>
      <sheetData sheetId="4" refreshError="1">
        <row r="3">
          <cell r="B3" t="str">
            <v>Estado de Resultado Consolidado Redbus S.A.</v>
          </cell>
        </row>
        <row r="4">
          <cell r="B4" t="str">
            <v>Cifras en M$</v>
          </cell>
        </row>
        <row r="7">
          <cell r="C7">
            <v>38321</v>
          </cell>
          <cell r="F7" t="str">
            <v xml:space="preserve">Mes </v>
          </cell>
          <cell r="G7">
            <v>38322</v>
          </cell>
          <cell r="J7" t="str">
            <v xml:space="preserve">Acumulado </v>
          </cell>
          <cell r="K7">
            <v>38322</v>
          </cell>
        </row>
        <row r="8">
          <cell r="C8" t="str">
            <v>Mes</v>
          </cell>
          <cell r="D8" t="str">
            <v>Acum.</v>
          </cell>
          <cell r="E8" t="str">
            <v>Real</v>
          </cell>
          <cell r="F8" t="str">
            <v>Ppto</v>
          </cell>
          <cell r="G8" t="str">
            <v>Dif.</v>
          </cell>
          <cell r="H8" t="str">
            <v>Var. %</v>
          </cell>
          <cell r="I8" t="str">
            <v>Real</v>
          </cell>
          <cell r="J8" t="str">
            <v>Ppto</v>
          </cell>
          <cell r="K8" t="str">
            <v>Dif.</v>
          </cell>
          <cell r="L8" t="str">
            <v>Var. %</v>
          </cell>
        </row>
        <row r="9">
          <cell r="B9" t="str">
            <v>Ingresos de Explotación</v>
          </cell>
        </row>
        <row r="10">
          <cell r="B10" t="str">
            <v>Escuela Militar</v>
          </cell>
          <cell r="C10">
            <v>113884.85574817222</v>
          </cell>
          <cell r="D10">
            <v>1021968.5962012585</v>
          </cell>
          <cell r="E10">
            <v>126817.283</v>
          </cell>
          <cell r="F10">
            <v>106619.55400340626</v>
          </cell>
          <cell r="G10">
            <v>20197.728996593738</v>
          </cell>
          <cell r="H10">
            <v>0.18943738027593393</v>
          </cell>
          <cell r="I10">
            <v>1148785.8792012585</v>
          </cell>
          <cell r="J10">
            <v>1144694.1713965829</v>
          </cell>
          <cell r="K10">
            <v>4091.7078046756797</v>
          </cell>
          <cell r="L10">
            <v>3.5744986800130274E-3</v>
          </cell>
        </row>
        <row r="11">
          <cell r="B11" t="str">
            <v>Cal y Canto</v>
          </cell>
          <cell r="C11">
            <v>186178.11314198308</v>
          </cell>
          <cell r="D11">
            <v>1872710.0581135473</v>
          </cell>
          <cell r="E11">
            <v>210716.166</v>
          </cell>
          <cell r="F11">
            <v>213789.84744547092</v>
          </cell>
          <cell r="G11">
            <v>-3073.6814454709238</v>
          </cell>
          <cell r="H11">
            <v>-1.4377116042682547E-2</v>
          </cell>
          <cell r="I11">
            <v>2083426.2241135472</v>
          </cell>
          <cell r="J11">
            <v>2264964.9457138567</v>
          </cell>
          <cell r="K11">
            <v>-181538.72160030948</v>
          </cell>
          <cell r="L11">
            <v>-8.0150786414530217E-2</v>
          </cell>
        </row>
        <row r="12">
          <cell r="B12" t="str">
            <v>Bellavista Poniente</v>
          </cell>
          <cell r="C12">
            <v>211191.23260616552</v>
          </cell>
          <cell r="D12">
            <v>2075164.5199337162</v>
          </cell>
          <cell r="E12">
            <v>245957.62700000001</v>
          </cell>
          <cell r="F12">
            <v>209228.59669023534</v>
          </cell>
          <cell r="G12">
            <v>36729.030309764668</v>
          </cell>
          <cell r="H12">
            <v>0.17554498233404625</v>
          </cell>
          <cell r="I12">
            <v>2321122.1469337163</v>
          </cell>
          <cell r="J12">
            <v>2246292.9815214728</v>
          </cell>
          <cell r="K12">
            <v>74829.165412243456</v>
          </cell>
          <cell r="L12">
            <v>3.3312290973530834E-2</v>
          </cell>
        </row>
        <row r="13">
          <cell r="B13" t="str">
            <v>Bellavista Oriente</v>
          </cell>
          <cell r="C13">
            <v>87704.905503679154</v>
          </cell>
          <cell r="D13">
            <v>951652.14475147799</v>
          </cell>
          <cell r="E13">
            <v>102070.379</v>
          </cell>
          <cell r="F13">
            <v>90539.247815898867</v>
          </cell>
          <cell r="G13">
            <v>11531.131184101134</v>
          </cell>
          <cell r="H13">
            <v>0.12736058076767276</v>
          </cell>
          <cell r="I13">
            <v>1053722.5237514779</v>
          </cell>
          <cell r="J13">
            <v>1002501.9250193725</v>
          </cell>
          <cell r="K13">
            <v>51220.598732105456</v>
          </cell>
          <cell r="L13">
            <v>5.1092768456395321E-2</v>
          </cell>
        </row>
        <row r="14">
          <cell r="B14" t="str">
            <v>Total Recaudación</v>
          </cell>
          <cell r="C14">
            <v>598959.10699999996</v>
          </cell>
          <cell r="D14">
            <v>5921495.3190000001</v>
          </cell>
          <cell r="E14">
            <v>685561.45499999996</v>
          </cell>
          <cell r="F14">
            <v>620177.24595501134</v>
          </cell>
          <cell r="G14">
            <v>65384.209044988616</v>
          </cell>
          <cell r="H14">
            <v>0.10542826179361575</v>
          </cell>
          <cell r="I14">
            <v>6607056.7739999993</v>
          </cell>
          <cell r="J14">
            <v>6658454.0236512851</v>
          </cell>
          <cell r="K14">
            <v>-51397.24965128582</v>
          </cell>
          <cell r="L14">
            <v>-7.7190965753790586E-3</v>
          </cell>
        </row>
        <row r="15">
          <cell r="B15" t="str">
            <v>Ajuste Ingresos</v>
          </cell>
          <cell r="C15">
            <v>-24434.494999999988</v>
          </cell>
          <cell r="D15">
            <v>-340774.212</v>
          </cell>
          <cell r="E15">
            <v>-30663.994999999999</v>
          </cell>
          <cell r="F15">
            <v>-35000</v>
          </cell>
          <cell r="G15">
            <v>4336.005000000001</v>
          </cell>
          <cell r="H15">
            <v>-0.12388585714285716</v>
          </cell>
          <cell r="I15">
            <v>-371438.20699999999</v>
          </cell>
          <cell r="J15">
            <v>-399000</v>
          </cell>
          <cell r="K15">
            <v>27561.793000000005</v>
          </cell>
          <cell r="L15">
            <v>-6.9077175438596483E-2</v>
          </cell>
        </row>
        <row r="16">
          <cell r="B16" t="str">
            <v>Otros Ingresos</v>
          </cell>
          <cell r="C16">
            <v>33997.885000000002</v>
          </cell>
          <cell r="D16">
            <v>320833.84100000013</v>
          </cell>
          <cell r="E16">
            <v>34518.453999999998</v>
          </cell>
          <cell r="F16">
            <v>24784.060471002842</v>
          </cell>
          <cell r="G16">
            <v>9734.393528997156</v>
          </cell>
          <cell r="H16">
            <v>0.39276830930857032</v>
          </cell>
          <cell r="I16">
            <v>355352.2950000001</v>
          </cell>
          <cell r="J16">
            <v>281447.99455064588</v>
          </cell>
          <cell r="K16">
            <v>73904.300449354225</v>
          </cell>
          <cell r="L16">
            <v>0.26258599059250121</v>
          </cell>
        </row>
        <row r="18">
          <cell r="B18" t="str">
            <v>Total Ing de Explotación</v>
          </cell>
          <cell r="C18">
            <v>608522.49699999997</v>
          </cell>
          <cell r="D18">
            <v>5901554.9479999999</v>
          </cell>
          <cell r="E18">
            <v>689415.91399999999</v>
          </cell>
          <cell r="F18">
            <v>609961.30642601417</v>
          </cell>
          <cell r="G18">
            <v>79454.607573985821</v>
          </cell>
          <cell r="H18">
            <v>0.13026171781213369</v>
          </cell>
          <cell r="I18">
            <v>6590970.8619999988</v>
          </cell>
          <cell r="J18">
            <v>6540902.0182019314</v>
          </cell>
          <cell r="K18">
            <v>50068.843798067421</v>
          </cell>
          <cell r="L18">
            <v>7.6547307479513105E-3</v>
          </cell>
        </row>
        <row r="20">
          <cell r="B20" t="str">
            <v>Costos de Explotación</v>
          </cell>
        </row>
        <row r="21">
          <cell r="B21" t="str">
            <v>Remuneraciones</v>
          </cell>
          <cell r="C21">
            <v>-166307.46364999999</v>
          </cell>
          <cell r="D21">
            <v>-1681589.7363584</v>
          </cell>
          <cell r="E21">
            <v>-164496.77321666665</v>
          </cell>
          <cell r="F21">
            <v>-150742.65387693132</v>
          </cell>
          <cell r="G21">
            <v>-13754.119339735335</v>
          </cell>
          <cell r="H21">
            <v>9.1242385522576797E-2</v>
          </cell>
          <cell r="I21">
            <v>-1846086.5095750666</v>
          </cell>
          <cell r="J21">
            <v>-1761394.2227288033</v>
          </cell>
          <cell r="K21">
            <v>-84692.286846263334</v>
          </cell>
          <cell r="L21">
            <v>4.8082527893758886E-2</v>
          </cell>
        </row>
        <row r="22">
          <cell r="B22" t="str">
            <v>Combustibles</v>
          </cell>
          <cell r="C22">
            <v>-195876.52900000001</v>
          </cell>
          <cell r="D22">
            <v>-1558981.7660000001</v>
          </cell>
          <cell r="E22">
            <v>-159411.17199999999</v>
          </cell>
          <cell r="F22">
            <v>-134067.3587272398</v>
          </cell>
          <cell r="G22">
            <v>-25343.813272760191</v>
          </cell>
          <cell r="H22">
            <v>0.18903790984890079</v>
          </cell>
          <cell r="I22">
            <v>-1718392.9380000001</v>
          </cell>
          <cell r="J22">
            <v>-1524470.0599715696</v>
          </cell>
          <cell r="K22">
            <v>-193922.87802843051</v>
          </cell>
          <cell r="L22">
            <v>0.12720674752513483</v>
          </cell>
        </row>
        <row r="23">
          <cell r="B23" t="str">
            <v>Combustibles Terceros</v>
          </cell>
          <cell r="C23">
            <v>-13062.25</v>
          </cell>
          <cell r="D23">
            <v>-115192.75099999999</v>
          </cell>
          <cell r="E23">
            <v>-12968.576999999999</v>
          </cell>
          <cell r="F23">
            <v>-6250</v>
          </cell>
          <cell r="G23">
            <v>-6718.5769999999993</v>
          </cell>
          <cell r="H23">
            <v>1.0749723200000001</v>
          </cell>
          <cell r="I23">
            <v>-128161.32799999999</v>
          </cell>
          <cell r="J23">
            <v>-75000</v>
          </cell>
          <cell r="K23">
            <v>-53161.327999999994</v>
          </cell>
          <cell r="L23">
            <v>0.70881770666666655</v>
          </cell>
        </row>
        <row r="24">
          <cell r="B24" t="str">
            <v>Mantención de Buses</v>
          </cell>
          <cell r="C24">
            <v>-74442.748999999996</v>
          </cell>
          <cell r="D24">
            <v>-765100.90800000005</v>
          </cell>
          <cell r="E24">
            <v>-67247.744999999981</v>
          </cell>
          <cell r="F24">
            <v>-76847.974313782033</v>
          </cell>
          <cell r="G24">
            <v>9600.2293137820525</v>
          </cell>
          <cell r="H24">
            <v>-0.1249249495449658</v>
          </cell>
          <cell r="I24">
            <v>-832348.65300000005</v>
          </cell>
          <cell r="J24">
            <v>-876753.28350716806</v>
          </cell>
          <cell r="K24">
            <v>44404.630507168011</v>
          </cell>
          <cell r="L24">
            <v>-5.0646665763875554E-2</v>
          </cell>
        </row>
        <row r="25">
          <cell r="B25" t="str">
            <v>Derechos de Andén</v>
          </cell>
          <cell r="C25">
            <v>-5288.496000000001</v>
          </cell>
          <cell r="D25">
            <v>-59138.056000000011</v>
          </cell>
          <cell r="E25">
            <v>-5301.8689999999997</v>
          </cell>
          <cell r="F25">
            <v>-5624.3851179687081</v>
          </cell>
          <cell r="G25">
            <v>322.51611796870839</v>
          </cell>
          <cell r="H25">
            <v>-5.7342466990451646E-2</v>
          </cell>
          <cell r="I25">
            <v>-64439.92500000001</v>
          </cell>
          <cell r="J25">
            <v>-66629.737454231465</v>
          </cell>
          <cell r="K25">
            <v>2189.8124542314545</v>
          </cell>
          <cell r="L25">
            <v>-3.2865392209231681E-2</v>
          </cell>
        </row>
        <row r="26">
          <cell r="B26" t="str">
            <v>P.Circulac., Rev.Técnicas y SOAP</v>
          </cell>
          <cell r="C26">
            <v>-2222.6390000000001</v>
          </cell>
          <cell r="D26">
            <v>-30740.626000000004</v>
          </cell>
          <cell r="E26">
            <v>-970.23900000000003</v>
          </cell>
          <cell r="F26">
            <v>0</v>
          </cell>
          <cell r="G26">
            <v>-970.23900000000003</v>
          </cell>
          <cell r="H26">
            <v>0</v>
          </cell>
          <cell r="I26">
            <v>-31710.865000000005</v>
          </cell>
          <cell r="J26">
            <v>-25588.046145825185</v>
          </cell>
          <cell r="K26">
            <v>-6122.8188541748204</v>
          </cell>
          <cell r="L26">
            <v>0.23928434470069093</v>
          </cell>
        </row>
        <row r="28">
          <cell r="B28" t="str">
            <v>Total Ctos de Explotación</v>
          </cell>
          <cell r="C28">
            <v>-457200.12665000005</v>
          </cell>
          <cell r="D28">
            <v>-4210743.8433584003</v>
          </cell>
          <cell r="E28">
            <v>-410396.37521666667</v>
          </cell>
          <cell r="F28">
            <v>-373532.37203592184</v>
          </cell>
          <cell r="G28">
            <v>-36864.003180744825</v>
          </cell>
          <cell r="H28">
            <v>9.8690250003819369E-2</v>
          </cell>
          <cell r="I28">
            <v>-4621140.2185750669</v>
          </cell>
          <cell r="J28">
            <v>-4329835.3498075986</v>
          </cell>
          <cell r="K28">
            <v>-291304.86876746826</v>
          </cell>
          <cell r="L28">
            <v>6.7278509512010087E-2</v>
          </cell>
        </row>
        <row r="30">
          <cell r="B30" t="str">
            <v>Depreciación</v>
          </cell>
          <cell r="C30">
            <v>-126219.467</v>
          </cell>
          <cell r="D30">
            <v>-1348051.9970000002</v>
          </cell>
          <cell r="E30">
            <v>-126944.299</v>
          </cell>
          <cell r="F30">
            <v>-128808.76700000001</v>
          </cell>
          <cell r="G30">
            <v>1864.468000000008</v>
          </cell>
          <cell r="H30">
            <v>-1.4474697983872575E-2</v>
          </cell>
          <cell r="I30">
            <v>-1474996.2960000001</v>
          </cell>
          <cell r="J30">
            <v>-1545705.2039999999</v>
          </cell>
          <cell r="K30">
            <v>70708.907999999821</v>
          </cell>
          <cell r="L30">
            <v>-4.5745403338889101E-2</v>
          </cell>
        </row>
        <row r="31">
          <cell r="B31" t="str">
            <v>Cargo Depreciación</v>
          </cell>
          <cell r="C31">
            <v>-109454.09600000001</v>
          </cell>
          <cell r="D31">
            <v>-1168892.0220000001</v>
          </cell>
          <cell r="E31">
            <v>-110083.30899999999</v>
          </cell>
          <cell r="F31">
            <v>-128808.76700000001</v>
          </cell>
          <cell r="G31">
            <v>18725.458000000013</v>
          </cell>
          <cell r="H31">
            <v>-0.1453740955380779</v>
          </cell>
          <cell r="I31">
            <v>-1278975.331</v>
          </cell>
          <cell r="J31">
            <v>-1545705.2039999999</v>
          </cell>
          <cell r="K31">
            <v>266729.87299999991</v>
          </cell>
          <cell r="L31">
            <v>-0.17256192986201524</v>
          </cell>
        </row>
        <row r="32">
          <cell r="B32" t="str">
            <v>Amortización Seguros</v>
          </cell>
          <cell r="C32">
            <v>-16765.370999999999</v>
          </cell>
          <cell r="D32">
            <v>-179159.97500000001</v>
          </cell>
          <cell r="E32">
            <v>-16860.990000000002</v>
          </cell>
          <cell r="F32">
            <v>0</v>
          </cell>
          <cell r="G32">
            <v>-16860.990000000002</v>
          </cell>
          <cell r="H32">
            <v>0</v>
          </cell>
          <cell r="I32">
            <v>-196020.965</v>
          </cell>
          <cell r="J32">
            <v>0</v>
          </cell>
          <cell r="K32">
            <v>-196020.965</v>
          </cell>
          <cell r="L32">
            <v>0</v>
          </cell>
        </row>
        <row r="34">
          <cell r="B34" t="str">
            <v>Margen de Explotación</v>
          </cell>
          <cell r="C34">
            <v>25102.90334999992</v>
          </cell>
          <cell r="D34">
            <v>342759.10764159949</v>
          </cell>
          <cell r="E34">
            <v>152075.23978333332</v>
          </cell>
          <cell r="F34">
            <v>107620.16739009232</v>
          </cell>
          <cell r="G34">
            <v>44455.072393241004</v>
          </cell>
          <cell r="H34">
            <v>0.41307380829565221</v>
          </cell>
          <cell r="I34">
            <v>494834.34742493194</v>
          </cell>
          <cell r="J34">
            <v>665361.46439433284</v>
          </cell>
          <cell r="K34">
            <v>-170527.1169694009</v>
          </cell>
          <cell r="L34">
            <v>-0.25629244567782239</v>
          </cell>
        </row>
        <row r="35">
          <cell r="B35" t="str">
            <v>Mg/Vtas %</v>
          </cell>
          <cell r="C35">
            <v>4.1252219061343791E-2</v>
          </cell>
          <cell r="D35">
            <v>5.807945713659049E-2</v>
          </cell>
          <cell r="E35">
            <v>0.22058562428736353</v>
          </cell>
          <cell r="F35">
            <v>0.17643769572971463</v>
          </cell>
          <cell r="I35">
            <v>7.5077611141915565E-2</v>
          </cell>
          <cell r="J35">
            <v>0.10172319697539792</v>
          </cell>
        </row>
        <row r="46">
          <cell r="C46">
            <v>38321</v>
          </cell>
          <cell r="F46" t="str">
            <v xml:space="preserve">Mes </v>
          </cell>
          <cell r="G46">
            <v>38322</v>
          </cell>
          <cell r="J46" t="str">
            <v xml:space="preserve">Acumulado </v>
          </cell>
          <cell r="K46">
            <v>38322</v>
          </cell>
        </row>
        <row r="47">
          <cell r="C47" t="str">
            <v>Mes</v>
          </cell>
          <cell r="D47" t="str">
            <v>Acum.</v>
          </cell>
          <cell r="E47" t="str">
            <v>Real</v>
          </cell>
          <cell r="F47" t="str">
            <v>Ppto</v>
          </cell>
          <cell r="G47" t="str">
            <v>Dif.</v>
          </cell>
          <cell r="H47" t="str">
            <v>Var. %</v>
          </cell>
          <cell r="I47" t="str">
            <v>Real</v>
          </cell>
          <cell r="J47" t="str">
            <v>Ppto</v>
          </cell>
          <cell r="K47" t="str">
            <v>Dif.</v>
          </cell>
          <cell r="L47" t="str">
            <v>Var. %</v>
          </cell>
        </row>
        <row r="48">
          <cell r="B48" t="str">
            <v>Gtos de Adm y Vtas</v>
          </cell>
        </row>
        <row r="50">
          <cell r="B50" t="str">
            <v>Gastos RRHH</v>
          </cell>
          <cell r="C50">
            <v>-24666.397350000003</v>
          </cell>
          <cell r="D50">
            <v>-314500.9566416</v>
          </cell>
          <cell r="E50">
            <v>-25035.306783333333</v>
          </cell>
          <cell r="F50">
            <v>-26621.096231199997</v>
          </cell>
          <cell r="G50">
            <v>1585.789447866664</v>
          </cell>
          <cell r="H50">
            <v>-5.9568901073582148E-2</v>
          </cell>
          <cell r="I50">
            <v>-339536.26342493336</v>
          </cell>
          <cell r="J50">
            <v>-303951.72999921662</v>
          </cell>
          <cell r="K50">
            <v>-35584.533425716741</v>
          </cell>
          <cell r="L50">
            <v>0.11707297545504503</v>
          </cell>
        </row>
        <row r="51">
          <cell r="B51" t="str">
            <v>Remuneraciones de Adm.</v>
          </cell>
          <cell r="C51">
            <v>-19861.093000000001</v>
          </cell>
          <cell r="D51">
            <v>-240701.14652160002</v>
          </cell>
          <cell r="E51">
            <v>-19740.231</v>
          </cell>
          <cell r="F51">
            <v>-22952.278313699997</v>
          </cell>
          <cell r="G51">
            <v>3212.0473136999972</v>
          </cell>
          <cell r="H51">
            <v>-0.13994459590457109</v>
          </cell>
          <cell r="I51">
            <v>-260441.37752160002</v>
          </cell>
          <cell r="J51">
            <v>-258804.72700754998</v>
          </cell>
          <cell r="K51">
            <v>-1636.6505140500376</v>
          </cell>
          <cell r="L51">
            <v>6.3238818431716748E-3</v>
          </cell>
        </row>
        <row r="52">
          <cell r="B52" t="str">
            <v>Provisión Vacaciones e IAS</v>
          </cell>
          <cell r="C52">
            <v>-438.6373499999998</v>
          </cell>
          <cell r="D52">
            <v>-9799.5951200000018</v>
          </cell>
          <cell r="E52">
            <v>-746.74178333333327</v>
          </cell>
          <cell r="F52">
            <v>-1096.5959175</v>
          </cell>
          <cell r="G52">
            <v>349.85413416666677</v>
          </cell>
          <cell r="H52">
            <v>-0.3190365097877238</v>
          </cell>
          <cell r="I52">
            <v>-10546.336903333335</v>
          </cell>
          <cell r="J52">
            <v>-13230.338991666667</v>
          </cell>
          <cell r="K52">
            <v>2684.0020883333327</v>
          </cell>
          <cell r="L52">
            <v>-0.20286721980622668</v>
          </cell>
        </row>
        <row r="53">
          <cell r="B53" t="str">
            <v>Honorarios (RRHH)</v>
          </cell>
          <cell r="C53">
            <v>-4366.6670000000004</v>
          </cell>
          <cell r="D53">
            <v>-64000.214999999997</v>
          </cell>
          <cell r="E53">
            <v>-4548.3339999999998</v>
          </cell>
          <cell r="F53">
            <v>-2572.2220000000002</v>
          </cell>
          <cell r="G53">
            <v>-1976.1119999999996</v>
          </cell>
          <cell r="H53">
            <v>0.76825095190072989</v>
          </cell>
          <cell r="I53">
            <v>-68548.548999999999</v>
          </cell>
          <cell r="J53">
            <v>-31916.664000000001</v>
          </cell>
          <cell r="K53">
            <v>-36631.884999999995</v>
          </cell>
          <cell r="L53">
            <v>1.1477353961554377</v>
          </cell>
        </row>
        <row r="55">
          <cell r="B55" t="str">
            <v>Asesoría Legal</v>
          </cell>
          <cell r="C55">
            <v>-10411.733</v>
          </cell>
          <cell r="D55">
            <v>-118300.447</v>
          </cell>
          <cell r="E55">
            <v>-8568.5750000000007</v>
          </cell>
          <cell r="F55">
            <v>-10305.550371433348</v>
          </cell>
          <cell r="G55">
            <v>1736.9753714333474</v>
          </cell>
          <cell r="H55">
            <v>-0.16854756018156847</v>
          </cell>
          <cell r="I55">
            <v>-126869.022</v>
          </cell>
          <cell r="J55">
            <v>-122085.54378259802</v>
          </cell>
          <cell r="K55">
            <v>-4783.4782174019783</v>
          </cell>
          <cell r="L55">
            <v>3.9181364715220379E-2</v>
          </cell>
        </row>
        <row r="56">
          <cell r="B56" t="str">
            <v>Asesorías Comerciales</v>
          </cell>
          <cell r="C56">
            <v>0</v>
          </cell>
          <cell r="D56">
            <v>-98061.543999999994</v>
          </cell>
          <cell r="E56">
            <v>0</v>
          </cell>
          <cell r="F56">
            <v>-12257.6931</v>
          </cell>
          <cell r="G56">
            <v>12257.6931</v>
          </cell>
          <cell r="H56">
            <v>-1</v>
          </cell>
          <cell r="I56">
            <v>-98061.543999999994</v>
          </cell>
          <cell r="J56">
            <v>-147092.31719999996</v>
          </cell>
          <cell r="K56">
            <v>49030.773199999967</v>
          </cell>
          <cell r="L56">
            <v>-0.33333333877209448</v>
          </cell>
        </row>
        <row r="57">
          <cell r="B57" t="str">
            <v>Servicio de Recaudación</v>
          </cell>
          <cell r="C57">
            <v>-12879.058000000001</v>
          </cell>
          <cell r="D57">
            <v>-142923.701</v>
          </cell>
          <cell r="E57">
            <v>-12909.495000000001</v>
          </cell>
          <cell r="F57">
            <v>-14140.560071265196</v>
          </cell>
          <cell r="G57">
            <v>1231.065071265195</v>
          </cell>
          <cell r="H57">
            <v>-8.7059145115957803E-2</v>
          </cell>
          <cell r="I57">
            <v>-155833.196</v>
          </cell>
          <cell r="J57">
            <v>-167517.29926781135</v>
          </cell>
          <cell r="K57">
            <v>11684.103267811355</v>
          </cell>
          <cell r="L57">
            <v>-6.9748636820677667E-2</v>
          </cell>
        </row>
        <row r="58">
          <cell r="B58" t="str">
            <v>Transantiago (*)</v>
          </cell>
          <cell r="C58">
            <v>-2492.1030000000001</v>
          </cell>
          <cell r="D58">
            <v>-2492.1029999999992</v>
          </cell>
          <cell r="E58">
            <v>-19350.847000000002</v>
          </cell>
          <cell r="F58">
            <v>0</v>
          </cell>
          <cell r="G58">
            <v>-19350.847000000002</v>
          </cell>
          <cell r="H58">
            <v>0</v>
          </cell>
          <cell r="I58">
            <v>-21842.95</v>
          </cell>
          <cell r="J58">
            <v>0</v>
          </cell>
          <cell r="K58">
            <v>-21842.95</v>
          </cell>
          <cell r="L58">
            <v>0</v>
          </cell>
        </row>
        <row r="59">
          <cell r="B59" t="str">
            <v>Gastos Generales</v>
          </cell>
          <cell r="C59">
            <v>-23410.756000000001</v>
          </cell>
          <cell r="D59">
            <v>-259429.65100000001</v>
          </cell>
          <cell r="E59">
            <v>-29496.600000000002</v>
          </cell>
          <cell r="F59">
            <v>-21159.530878067962</v>
          </cell>
          <cell r="G59">
            <v>-8337.0691219320397</v>
          </cell>
          <cell r="H59">
            <v>0.39401011156506716</v>
          </cell>
          <cell r="I59">
            <v>-288926.25099999999</v>
          </cell>
          <cell r="J59">
            <v>-245617.74302994544</v>
          </cell>
          <cell r="K59">
            <v>-43308.507970054547</v>
          </cell>
          <cell r="L59">
            <v>0.17632483482585548</v>
          </cell>
        </row>
        <row r="60">
          <cell r="B60" t="str">
            <v>Arriendo de Terminales</v>
          </cell>
          <cell r="C60">
            <v>-4810.3419999999996</v>
          </cell>
          <cell r="D60">
            <v>-52032.518000000004</v>
          </cell>
          <cell r="E60">
            <v>-4822.0640000000003</v>
          </cell>
          <cell r="F60">
            <v>-5392.4565750840993</v>
          </cell>
          <cell r="G60">
            <v>570.39257508409901</v>
          </cell>
          <cell r="H60">
            <v>-0.10577601639290035</v>
          </cell>
          <cell r="I60">
            <v>-56854.582000000002</v>
          </cell>
          <cell r="J60">
            <v>-62665.569413327401</v>
          </cell>
          <cell r="K60">
            <v>5810.9874133273988</v>
          </cell>
          <cell r="L60">
            <v>-9.2730146198776064E-2</v>
          </cell>
        </row>
        <row r="61">
          <cell r="B61" t="str">
            <v>Comunicaciones</v>
          </cell>
          <cell r="C61">
            <v>-3603.3190000000004</v>
          </cell>
          <cell r="D61">
            <v>-48637.731</v>
          </cell>
          <cell r="E61">
            <v>-4251.5709999999999</v>
          </cell>
          <cell r="F61">
            <v>-3680.3721080826986</v>
          </cell>
          <cell r="G61">
            <v>-571.19889191730135</v>
          </cell>
          <cell r="H61">
            <v>0.15520139679975697</v>
          </cell>
          <cell r="I61">
            <v>-52889.302000000003</v>
          </cell>
          <cell r="J61">
            <v>-43889.704229741226</v>
          </cell>
          <cell r="K61">
            <v>-8999.597770258777</v>
          </cell>
          <cell r="L61">
            <v>0.20505031711196464</v>
          </cell>
        </row>
        <row r="62">
          <cell r="B62" t="str">
            <v>Teléfono</v>
          </cell>
          <cell r="C62">
            <v>-1047.1690000000001</v>
          </cell>
          <cell r="D62">
            <v>-14363.807999999999</v>
          </cell>
          <cell r="E62">
            <v>-1065.3040000000001</v>
          </cell>
          <cell r="F62">
            <v>-1031.1760574198402</v>
          </cell>
          <cell r="G62">
            <v>-34.127942580159925</v>
          </cell>
          <cell r="H62">
            <v>3.3096135557640016E-2</v>
          </cell>
          <cell r="I62">
            <v>-15429.111999999999</v>
          </cell>
          <cell r="J62">
            <v>-12248.798875273624</v>
          </cell>
          <cell r="K62">
            <v>-3180.3131247263755</v>
          </cell>
          <cell r="L62">
            <v>0.25964285617803728</v>
          </cell>
        </row>
        <row r="63">
          <cell r="B63" t="str">
            <v>Teléfono Celular</v>
          </cell>
          <cell r="C63">
            <v>-1440.8140000000001</v>
          </cell>
          <cell r="D63">
            <v>-21783.109</v>
          </cell>
          <cell r="E63">
            <v>-2186.3629999999998</v>
          </cell>
          <cell r="F63">
            <v>-1660</v>
          </cell>
          <cell r="G63">
            <v>-526.36299999999983</v>
          </cell>
          <cell r="H63">
            <v>0.31708614457831308</v>
          </cell>
          <cell r="I63">
            <v>-23969.472000000002</v>
          </cell>
          <cell r="J63">
            <v>-19920</v>
          </cell>
          <cell r="K63">
            <v>-4049.4720000000016</v>
          </cell>
          <cell r="L63">
            <v>0.20328674698795179</v>
          </cell>
        </row>
        <row r="64">
          <cell r="B64" t="str">
            <v>Radios Portátiles</v>
          </cell>
          <cell r="C64">
            <v>-476.36</v>
          </cell>
          <cell r="D64">
            <v>-4801.7820000000002</v>
          </cell>
          <cell r="E64">
            <v>-477.51400000000001</v>
          </cell>
          <cell r="F64">
            <v>-472.78995272930894</v>
          </cell>
          <cell r="G64">
            <v>-4.7240472706910737</v>
          </cell>
          <cell r="H64">
            <v>9.9918520760016172E-3</v>
          </cell>
          <cell r="I64">
            <v>-5279.2960000000003</v>
          </cell>
          <cell r="J64">
            <v>-5602.0505589059676</v>
          </cell>
          <cell r="K64">
            <v>322.75455890596731</v>
          </cell>
          <cell r="L64">
            <v>-5.7613646201900459E-2</v>
          </cell>
        </row>
        <row r="65">
          <cell r="B65" t="str">
            <v>Servicio Correo Electrónico</v>
          </cell>
          <cell r="C65">
            <v>-638.976</v>
          </cell>
          <cell r="D65">
            <v>-7689.0320000000002</v>
          </cell>
          <cell r="E65">
            <v>-522.39</v>
          </cell>
          <cell r="F65">
            <v>-516.40609793354963</v>
          </cell>
          <cell r="G65">
            <v>-5.9839020664503551</v>
          </cell>
          <cell r="H65">
            <v>1.1587589864634706E-2</v>
          </cell>
          <cell r="I65">
            <v>-8211.4220000000005</v>
          </cell>
          <cell r="J65">
            <v>-6118.8547955616368</v>
          </cell>
          <cell r="K65">
            <v>-2092.5672044383637</v>
          </cell>
          <cell r="L65">
            <v>0.34198674006061158</v>
          </cell>
        </row>
        <row r="66">
          <cell r="B66" t="str">
            <v>Movilización</v>
          </cell>
          <cell r="C66">
            <v>-1099.172</v>
          </cell>
          <cell r="D66">
            <v>-15670.829</v>
          </cell>
          <cell r="E66">
            <v>-1195.7190000000001</v>
          </cell>
          <cell r="F66">
            <v>-2009.5</v>
          </cell>
          <cell r="G66">
            <v>813.78099999999995</v>
          </cell>
          <cell r="H66">
            <v>-0.40496690719084349</v>
          </cell>
          <cell r="I66">
            <v>-16866.547999999999</v>
          </cell>
          <cell r="J66">
            <v>-24363.9</v>
          </cell>
          <cell r="K66">
            <v>7497.3520000000026</v>
          </cell>
          <cell r="L66">
            <v>-0.30772380448122028</v>
          </cell>
        </row>
        <row r="67">
          <cell r="B67" t="str">
            <v>Gastos de movilización</v>
          </cell>
          <cell r="C67">
            <v>-893.76199999999994</v>
          </cell>
          <cell r="D67">
            <v>-12904.509</v>
          </cell>
          <cell r="E67">
            <v>-932.11400000000003</v>
          </cell>
          <cell r="F67">
            <v>-1609.5</v>
          </cell>
          <cell r="G67">
            <v>677.38599999999997</v>
          </cell>
          <cell r="H67">
            <v>-0.42086735010872944</v>
          </cell>
          <cell r="I67">
            <v>-13836.623</v>
          </cell>
          <cell r="J67">
            <v>-19563.900000000001</v>
          </cell>
          <cell r="K67">
            <v>5727.2770000000019</v>
          </cell>
          <cell r="L67">
            <v>-0.29274720275609678</v>
          </cell>
        </row>
        <row r="68">
          <cell r="B68" t="str">
            <v>Radiotaxi</v>
          </cell>
          <cell r="C68">
            <v>-205.41</v>
          </cell>
          <cell r="D68">
            <v>-2766.32</v>
          </cell>
          <cell r="E68">
            <v>-263.60500000000002</v>
          </cell>
          <cell r="F68">
            <v>-400</v>
          </cell>
          <cell r="G68">
            <v>136.39499999999998</v>
          </cell>
          <cell r="H68">
            <v>-0.3409875</v>
          </cell>
          <cell r="I68">
            <v>-3029.9250000000002</v>
          </cell>
          <cell r="J68">
            <v>-4800</v>
          </cell>
          <cell r="K68">
            <v>1770.0749999999998</v>
          </cell>
          <cell r="L68">
            <v>-0.36876562499999999</v>
          </cell>
        </row>
        <row r="69">
          <cell r="B69" t="str">
            <v>Reparaciones Varias</v>
          </cell>
          <cell r="C69">
            <v>-1015.706</v>
          </cell>
          <cell r="D69">
            <v>-18077.035</v>
          </cell>
          <cell r="E69">
            <v>-4278.4560000000001</v>
          </cell>
          <cell r="F69">
            <v>0</v>
          </cell>
          <cell r="G69">
            <v>-4278.4560000000001</v>
          </cell>
          <cell r="H69">
            <v>0</v>
          </cell>
          <cell r="I69">
            <v>-22355.491000000002</v>
          </cell>
          <cell r="J69">
            <v>-150</v>
          </cell>
          <cell r="K69">
            <v>-22205.491000000002</v>
          </cell>
          <cell r="L69">
            <v>148.03660666666667</v>
          </cell>
        </row>
        <row r="70">
          <cell r="B70" t="str">
            <v>Mantención Eq. Computación</v>
          </cell>
          <cell r="C70">
            <v>-63.737000000000002</v>
          </cell>
          <cell r="D70">
            <v>-2491.0700000000002</v>
          </cell>
          <cell r="E70">
            <v>-3867.4879999999998</v>
          </cell>
          <cell r="F70">
            <v>0</v>
          </cell>
          <cell r="G70">
            <v>-3867.4879999999998</v>
          </cell>
          <cell r="H70">
            <v>0</v>
          </cell>
          <cell r="I70">
            <v>-6358.558</v>
          </cell>
          <cell r="J70">
            <v>0</v>
          </cell>
          <cell r="K70">
            <v>-6358.558</v>
          </cell>
          <cell r="L70">
            <v>0</v>
          </cell>
        </row>
        <row r="71">
          <cell r="B71" t="str">
            <v>Mant. y Reparaciones Varias</v>
          </cell>
          <cell r="C71">
            <v>-951.96900000000005</v>
          </cell>
          <cell r="D71">
            <v>-15585.965</v>
          </cell>
          <cell r="E71">
            <v>-410.96800000000002</v>
          </cell>
          <cell r="F71">
            <v>0</v>
          </cell>
          <cell r="G71">
            <v>-410.96800000000002</v>
          </cell>
          <cell r="H71">
            <v>0</v>
          </cell>
          <cell r="I71">
            <v>-15996.933000000001</v>
          </cell>
          <cell r="J71">
            <v>-150</v>
          </cell>
          <cell r="K71">
            <v>-15846.933000000001</v>
          </cell>
          <cell r="L71">
            <v>105.64622</v>
          </cell>
        </row>
        <row r="73">
          <cell r="B73" t="str">
            <v>* Corresponde a compra de bases, publicaciones y asesorías legales.</v>
          </cell>
        </row>
        <row r="77">
          <cell r="C77">
            <v>38321</v>
          </cell>
          <cell r="F77" t="str">
            <v xml:space="preserve">Mes </v>
          </cell>
          <cell r="G77">
            <v>38322</v>
          </cell>
          <cell r="J77" t="str">
            <v xml:space="preserve">Acumulado </v>
          </cell>
          <cell r="K77">
            <v>38322</v>
          </cell>
        </row>
        <row r="78">
          <cell r="C78" t="str">
            <v>Mes</v>
          </cell>
          <cell r="D78" t="str">
            <v>Acum.</v>
          </cell>
          <cell r="E78" t="str">
            <v>Real</v>
          </cell>
          <cell r="F78" t="str">
            <v>Ppto</v>
          </cell>
          <cell r="G78" t="str">
            <v>Dif.</v>
          </cell>
          <cell r="H78" t="str">
            <v>Var. %</v>
          </cell>
          <cell r="I78" t="str">
            <v>Real</v>
          </cell>
          <cell r="J78" t="str">
            <v>Ppto</v>
          </cell>
          <cell r="K78" t="str">
            <v>Dif.</v>
          </cell>
          <cell r="L78" t="str">
            <v>Var. %</v>
          </cell>
        </row>
        <row r="79">
          <cell r="B79" t="str">
            <v>Otros Gastos Generales</v>
          </cell>
          <cell r="C79">
            <v>-9593.4929999999986</v>
          </cell>
          <cell r="D79">
            <v>-85779.320999999982</v>
          </cell>
          <cell r="E79">
            <v>-9872.4250000000011</v>
          </cell>
          <cell r="F79">
            <v>-6300.4711525268667</v>
          </cell>
          <cell r="G79">
            <v>-3571.9538474731344</v>
          </cell>
          <cell r="H79">
            <v>0.56693440236458614</v>
          </cell>
          <cell r="I79">
            <v>-95651.745999999999</v>
          </cell>
          <cell r="J79">
            <v>-87993.62216190176</v>
          </cell>
          <cell r="K79">
            <v>-7658.1238380982395</v>
          </cell>
          <cell r="L79">
            <v>8.7030442092812743E-2</v>
          </cell>
        </row>
        <row r="80">
          <cell r="B80" t="str">
            <v>Chilectra</v>
          </cell>
          <cell r="C80">
            <v>-1052.511</v>
          </cell>
          <cell r="D80">
            <v>-11074.416999999999</v>
          </cell>
          <cell r="E80">
            <v>-1071.0650000000001</v>
          </cell>
          <cell r="F80">
            <v>-986.29</v>
          </cell>
          <cell r="G80">
            <v>-84.775000000000091</v>
          </cell>
          <cell r="H80">
            <v>8.5953421407496844E-2</v>
          </cell>
          <cell r="I80">
            <v>-12145.482</v>
          </cell>
          <cell r="J80">
            <v>-11571.48</v>
          </cell>
          <cell r="K80">
            <v>-574.00200000000041</v>
          </cell>
          <cell r="L80">
            <v>4.9604890644930455E-2</v>
          </cell>
        </row>
        <row r="81">
          <cell r="B81" t="str">
            <v>Emos</v>
          </cell>
          <cell r="C81">
            <v>-492.35300000000001</v>
          </cell>
          <cell r="D81">
            <v>-5608.8359999999993</v>
          </cell>
          <cell r="E81">
            <v>-564.37199999999996</v>
          </cell>
          <cell r="F81">
            <v>-771.42083029861624</v>
          </cell>
          <cell r="G81">
            <v>207.04883029861628</v>
          </cell>
          <cell r="H81">
            <v>-0.26839932520161258</v>
          </cell>
          <cell r="I81">
            <v>-6173.2079999999996</v>
          </cell>
          <cell r="J81">
            <v>-9257.0499635833949</v>
          </cell>
          <cell r="K81">
            <v>3083.8419635833952</v>
          </cell>
          <cell r="L81">
            <v>-0.33313441924965514</v>
          </cell>
        </row>
        <row r="82">
          <cell r="B82" t="str">
            <v>Otros Arriendos</v>
          </cell>
          <cell r="C82">
            <v>-600.94799999999998</v>
          </cell>
          <cell r="D82">
            <v>-3843.88</v>
          </cell>
          <cell r="E82">
            <v>0</v>
          </cell>
          <cell r="F82">
            <v>-119</v>
          </cell>
          <cell r="G82">
            <v>119</v>
          </cell>
          <cell r="H82">
            <v>-1</v>
          </cell>
          <cell r="I82">
            <v>-3843.88</v>
          </cell>
          <cell r="J82">
            <v>-1428</v>
          </cell>
          <cell r="K82">
            <v>-2415.88</v>
          </cell>
          <cell r="L82">
            <v>1.6917927170868348</v>
          </cell>
        </row>
        <row r="83">
          <cell r="B83" t="str">
            <v>Artículos de Oficina</v>
          </cell>
          <cell r="C83">
            <v>-999.46799999999996</v>
          </cell>
          <cell r="D83">
            <v>-9118.0299999999988</v>
          </cell>
          <cell r="E83">
            <v>-778.06600000000003</v>
          </cell>
          <cell r="F83">
            <v>-683.17336</v>
          </cell>
          <cell r="G83">
            <v>-94.892640000000029</v>
          </cell>
          <cell r="H83">
            <v>0.13889979550724885</v>
          </cell>
          <cell r="I83">
            <v>-9896.0959999999995</v>
          </cell>
          <cell r="J83">
            <v>-8594.6835200000023</v>
          </cell>
          <cell r="K83">
            <v>-1301.4124799999972</v>
          </cell>
          <cell r="L83">
            <v>0.15142064009356293</v>
          </cell>
        </row>
        <row r="84">
          <cell r="B84" t="str">
            <v>Gastos Generales</v>
          </cell>
          <cell r="C84">
            <v>-642.50099999999998</v>
          </cell>
          <cell r="D84">
            <v>-9588.4560000000001</v>
          </cell>
          <cell r="E84">
            <v>-1177.1410000000001</v>
          </cell>
          <cell r="F84">
            <v>-464.94</v>
          </cell>
          <cell r="G84">
            <v>-712.20100000000002</v>
          </cell>
          <cell r="H84">
            <v>1.5318127070159591</v>
          </cell>
          <cell r="I84">
            <v>-10765.597</v>
          </cell>
          <cell r="J84">
            <v>-5692.0919999999996</v>
          </cell>
          <cell r="K84">
            <v>-5073.5050000000001</v>
          </cell>
          <cell r="L84">
            <v>0.89132519291676959</v>
          </cell>
        </row>
        <row r="85">
          <cell r="B85" t="str">
            <v>Limpieza y Retiro Desechos</v>
          </cell>
          <cell r="C85">
            <v>-895.26300000000003</v>
          </cell>
          <cell r="D85">
            <v>-4549.8610000000008</v>
          </cell>
          <cell r="E85">
            <v>-102.324</v>
          </cell>
          <cell r="F85">
            <v>-201.32420000000002</v>
          </cell>
          <cell r="G85">
            <v>99.000200000000021</v>
          </cell>
          <cell r="H85">
            <v>-0.49174515532658281</v>
          </cell>
          <cell r="I85">
            <v>-4652.1850000000004</v>
          </cell>
          <cell r="J85">
            <v>-2415.8903999999998</v>
          </cell>
          <cell r="K85">
            <v>-2236.2946000000006</v>
          </cell>
          <cell r="L85">
            <v>0.92566061771676433</v>
          </cell>
        </row>
        <row r="86">
          <cell r="B86" t="str">
            <v>Multas Metro S.A.</v>
          </cell>
          <cell r="C86">
            <v>-1269.646</v>
          </cell>
          <cell r="D86">
            <v>-13838.217000000001</v>
          </cell>
          <cell r="E86">
            <v>-1065.2550000000001</v>
          </cell>
          <cell r="F86">
            <v>-1600</v>
          </cell>
          <cell r="G86">
            <v>534.74499999999989</v>
          </cell>
          <cell r="H86">
            <v>-0.33421562499999991</v>
          </cell>
          <cell r="I86">
            <v>-14903.472</v>
          </cell>
          <cell r="J86">
            <v>-19200</v>
          </cell>
          <cell r="K86">
            <v>4296.5280000000002</v>
          </cell>
          <cell r="L86">
            <v>-0.22377749999999996</v>
          </cell>
        </row>
        <row r="87">
          <cell r="B87" t="str">
            <v>Otras Multas</v>
          </cell>
          <cell r="C87">
            <v>-2659.0940000000001</v>
          </cell>
          <cell r="D87">
            <v>-8776.3389999999999</v>
          </cell>
          <cell r="E87">
            <v>-4042.136</v>
          </cell>
          <cell r="F87">
            <v>0</v>
          </cell>
          <cell r="G87">
            <v>-4042.136</v>
          </cell>
          <cell r="H87">
            <v>0</v>
          </cell>
          <cell r="I87">
            <v>-12818.475</v>
          </cell>
          <cell r="J87">
            <v>0</v>
          </cell>
          <cell r="K87">
            <v>-12818.475</v>
          </cell>
          <cell r="L87">
            <v>0</v>
          </cell>
        </row>
        <row r="88">
          <cell r="B88" t="str">
            <v>Indem. Daños a Terceros</v>
          </cell>
          <cell r="C88">
            <v>-808.11</v>
          </cell>
          <cell r="D88">
            <v>-7669.9270000000006</v>
          </cell>
          <cell r="E88">
            <v>-754.62900000000002</v>
          </cell>
          <cell r="F88">
            <v>-1397.3627622282504</v>
          </cell>
          <cell r="G88">
            <v>642.73376222825038</v>
          </cell>
          <cell r="H88">
            <v>-0.45996199383711922</v>
          </cell>
          <cell r="I88">
            <v>-8424.5560000000005</v>
          </cell>
          <cell r="J88">
            <v>-16553.972038318381</v>
          </cell>
          <cell r="K88">
            <v>8129.4160383183807</v>
          </cell>
          <cell r="L88">
            <v>-0.49108552433825414</v>
          </cell>
        </row>
        <row r="89">
          <cell r="B89" t="str">
            <v>Patente Comercial</v>
          </cell>
          <cell r="C89">
            <v>0</v>
          </cell>
          <cell r="D89">
            <v>-8800.7450000000008</v>
          </cell>
          <cell r="E89">
            <v>0</v>
          </cell>
          <cell r="F89">
            <v>0</v>
          </cell>
          <cell r="G89">
            <v>0</v>
          </cell>
          <cell r="H89">
            <v>0</v>
          </cell>
          <cell r="I89">
            <v>-8800.7450000000008</v>
          </cell>
          <cell r="J89">
            <v>-11734.32624</v>
          </cell>
          <cell r="K89">
            <v>2933.5812399999995</v>
          </cell>
          <cell r="L89">
            <v>-0.24999997272958041</v>
          </cell>
        </row>
        <row r="90">
          <cell r="B90" t="str">
            <v>Servicio Rompefilas Externo</v>
          </cell>
          <cell r="C90">
            <v>0</v>
          </cell>
          <cell r="D90">
            <v>21.419</v>
          </cell>
          <cell r="E90">
            <v>0</v>
          </cell>
          <cell r="G90">
            <v>0</v>
          </cell>
          <cell r="H90">
            <v>0</v>
          </cell>
          <cell r="I90">
            <v>21.419</v>
          </cell>
          <cell r="K90">
            <v>21.419</v>
          </cell>
          <cell r="L90">
            <v>0</v>
          </cell>
        </row>
        <row r="91">
          <cell r="B91" t="str">
            <v>Gastos en Artículos de Aseo</v>
          </cell>
          <cell r="C91">
            <v>-119.96899999999999</v>
          </cell>
          <cell r="D91">
            <v>-1194.1650000000002</v>
          </cell>
          <cell r="E91">
            <v>-172.84</v>
          </cell>
          <cell r="F91">
            <v>-70</v>
          </cell>
          <cell r="G91">
            <v>-102.84</v>
          </cell>
          <cell r="H91">
            <v>1.4691428571428573</v>
          </cell>
          <cell r="I91">
            <v>-1367.0050000000001</v>
          </cell>
          <cell r="J91">
            <v>-840</v>
          </cell>
          <cell r="K91">
            <v>-527.00500000000011</v>
          </cell>
          <cell r="L91">
            <v>0.62738690476190495</v>
          </cell>
        </row>
        <row r="92">
          <cell r="B92" t="str">
            <v>Gasto de Colación y Bebidas</v>
          </cell>
          <cell r="C92">
            <v>-35.049999999999997</v>
          </cell>
          <cell r="D92">
            <v>-723.26699999999994</v>
          </cell>
          <cell r="E92">
            <v>-101.277</v>
          </cell>
          <cell r="F92">
            <v>0</v>
          </cell>
          <cell r="G92">
            <v>-101.277</v>
          </cell>
          <cell r="H92">
            <v>0</v>
          </cell>
          <cell r="I92">
            <v>-824.54399999999998</v>
          </cell>
          <cell r="J92">
            <v>-60</v>
          </cell>
          <cell r="K92">
            <v>-764.54399999999998</v>
          </cell>
          <cell r="L92">
            <v>12.7424</v>
          </cell>
        </row>
        <row r="93">
          <cell r="B93" t="str">
            <v>Suscripciones</v>
          </cell>
          <cell r="C93">
            <v>0</v>
          </cell>
          <cell r="D93">
            <v>-489.21800000000002</v>
          </cell>
          <cell r="E93">
            <v>0</v>
          </cell>
          <cell r="F93">
            <v>0</v>
          </cell>
          <cell r="G93">
            <v>0</v>
          </cell>
          <cell r="H93">
            <v>0</v>
          </cell>
          <cell r="I93">
            <v>-489.21800000000002</v>
          </cell>
          <cell r="J93">
            <v>-562.60799999999995</v>
          </cell>
          <cell r="K93">
            <v>73.38999999999993</v>
          </cell>
          <cell r="L93">
            <v>-0.13044606546654147</v>
          </cell>
        </row>
        <row r="94">
          <cell r="B94" t="str">
            <v>Correo</v>
          </cell>
          <cell r="C94">
            <v>-18.579999999999998</v>
          </cell>
          <cell r="D94">
            <v>-525.38199999999995</v>
          </cell>
          <cell r="E94">
            <v>-43.32</v>
          </cell>
          <cell r="F94">
            <v>-6.96</v>
          </cell>
          <cell r="G94">
            <v>-36.36</v>
          </cell>
          <cell r="H94">
            <v>5.2241379310344831</v>
          </cell>
          <cell r="I94">
            <v>-568.702</v>
          </cell>
          <cell r="J94">
            <v>-83.52</v>
          </cell>
          <cell r="K94">
            <v>-485.18200000000002</v>
          </cell>
          <cell r="L94">
            <v>5.8091714559386975</v>
          </cell>
        </row>
        <row r="95">
          <cell r="B95" t="str">
            <v>Seguros</v>
          </cell>
          <cell r="C95">
            <v>0</v>
          </cell>
          <cell r="D95">
            <v>0</v>
          </cell>
          <cell r="E95">
            <v>0</v>
          </cell>
          <cell r="F95">
            <v>0</v>
          </cell>
          <cell r="G95">
            <v>0</v>
          </cell>
          <cell r="H95">
            <v>0</v>
          </cell>
          <cell r="I95">
            <v>0</v>
          </cell>
          <cell r="J95">
            <v>0</v>
          </cell>
          <cell r="K95">
            <v>0</v>
          </cell>
          <cell r="L95">
            <v>0</v>
          </cell>
        </row>
        <row r="96">
          <cell r="B96" t="str">
            <v xml:space="preserve">Gastos Varios </v>
          </cell>
          <cell r="C96">
            <v>-3288.7240000000002</v>
          </cell>
          <cell r="D96">
            <v>-39232.217000000004</v>
          </cell>
          <cell r="E96">
            <v>-5076.3650000000007</v>
          </cell>
          <cell r="F96">
            <v>-3776.7310423742979</v>
          </cell>
          <cell r="G96">
            <v>-1299.6339576257028</v>
          </cell>
          <cell r="H96">
            <v>0.34411610015222815</v>
          </cell>
          <cell r="I96">
            <v>-44308.582000000002</v>
          </cell>
          <cell r="J96">
            <v>-26554.947224975062</v>
          </cell>
          <cell r="K96">
            <v>-17753.634775024941</v>
          </cell>
          <cell r="L96">
            <v>0.66856223153505501</v>
          </cell>
        </row>
        <row r="97">
          <cell r="B97" t="str">
            <v>Publicidad</v>
          </cell>
          <cell r="C97">
            <v>0</v>
          </cell>
          <cell r="D97">
            <v>0</v>
          </cell>
          <cell r="E97">
            <v>0</v>
          </cell>
          <cell r="F97">
            <v>0</v>
          </cell>
          <cell r="G97">
            <v>0</v>
          </cell>
          <cell r="H97">
            <v>0</v>
          </cell>
          <cell r="I97">
            <v>0</v>
          </cell>
          <cell r="J97">
            <v>0</v>
          </cell>
          <cell r="K97">
            <v>0</v>
          </cell>
          <cell r="L97">
            <v>0</v>
          </cell>
        </row>
        <row r="98">
          <cell r="B98" t="str">
            <v>Gastos Notariales</v>
          </cell>
          <cell r="C98">
            <v>-191.5</v>
          </cell>
          <cell r="D98">
            <v>-1331.5929999999998</v>
          </cell>
          <cell r="E98">
            <v>-311.60000000000002</v>
          </cell>
          <cell r="F98">
            <v>-100</v>
          </cell>
          <cell r="G98">
            <v>-211.60000000000002</v>
          </cell>
          <cell r="H98">
            <v>2.1160000000000001</v>
          </cell>
          <cell r="I98">
            <v>-1643.193</v>
          </cell>
          <cell r="J98">
            <v>-1200</v>
          </cell>
          <cell r="K98">
            <v>-443.19299999999998</v>
          </cell>
          <cell r="L98">
            <v>0.36932750000000003</v>
          </cell>
        </row>
        <row r="99">
          <cell r="B99" t="str">
            <v>Gastos de Representación</v>
          </cell>
          <cell r="C99">
            <v>0</v>
          </cell>
          <cell r="D99">
            <v>-136.88</v>
          </cell>
          <cell r="E99">
            <v>0</v>
          </cell>
          <cell r="F99">
            <v>-120</v>
          </cell>
          <cell r="G99">
            <v>120</v>
          </cell>
          <cell r="H99">
            <v>-1</v>
          </cell>
          <cell r="I99">
            <v>-136.88</v>
          </cell>
          <cell r="J99">
            <v>-1200</v>
          </cell>
          <cell r="K99">
            <v>1063.1199999999999</v>
          </cell>
          <cell r="L99">
            <v>-0.88593333333333335</v>
          </cell>
        </row>
        <row r="100">
          <cell r="B100" t="str">
            <v>Gastos Relaciones Públicas</v>
          </cell>
          <cell r="C100">
            <v>-3097.2240000000002</v>
          </cell>
          <cell r="D100">
            <v>-33656.920000000006</v>
          </cell>
          <cell r="E100">
            <v>-3109.8290000000002</v>
          </cell>
          <cell r="F100">
            <v>-1572.0331075067818</v>
          </cell>
          <cell r="G100">
            <v>-1537.7958924932184</v>
          </cell>
          <cell r="H100">
            <v>0.97822105981733221</v>
          </cell>
          <cell r="I100">
            <v>-36766.749000000003</v>
          </cell>
          <cell r="J100">
            <v>-18623.218543108182</v>
          </cell>
          <cell r="K100">
            <v>-18143.530456891822</v>
          </cell>
          <cell r="L100">
            <v>0.97424247129431474</v>
          </cell>
        </row>
        <row r="101">
          <cell r="B101" t="str">
            <v>Auditoría Externa</v>
          </cell>
          <cell r="C101">
            <v>0</v>
          </cell>
          <cell r="D101">
            <v>-1434.5810000000001</v>
          </cell>
          <cell r="E101">
            <v>-1484.69</v>
          </cell>
          <cell r="F101">
            <v>-1484.6979348675161</v>
          </cell>
          <cell r="G101">
            <v>7.934867516041777E-3</v>
          </cell>
          <cell r="H101">
            <v>-5.3444322442031122E-6</v>
          </cell>
          <cell r="I101">
            <v>-2919.2710000000002</v>
          </cell>
          <cell r="J101">
            <v>-2931.7286818668808</v>
          </cell>
          <cell r="K101">
            <v>12.457681866880648</v>
          </cell>
          <cell r="L101">
            <v>-4.2492615172519121E-3</v>
          </cell>
        </row>
        <row r="102">
          <cell r="B102" t="str">
            <v>Psicólogo</v>
          </cell>
          <cell r="C102">
            <v>0</v>
          </cell>
          <cell r="D102">
            <v>-210.72800000000001</v>
          </cell>
          <cell r="E102">
            <v>0</v>
          </cell>
          <cell r="F102">
            <v>0</v>
          </cell>
          <cell r="G102">
            <v>0</v>
          </cell>
          <cell r="H102">
            <v>0</v>
          </cell>
          <cell r="I102">
            <v>-210.72800000000001</v>
          </cell>
          <cell r="J102">
            <v>0</v>
          </cell>
          <cell r="K102">
            <v>-210.72800000000001</v>
          </cell>
          <cell r="L102">
            <v>0</v>
          </cell>
        </row>
        <row r="103">
          <cell r="B103" t="str">
            <v>Avisos y Publicaciones</v>
          </cell>
          <cell r="C103">
            <v>0</v>
          </cell>
          <cell r="D103">
            <v>-2461.5149999999999</v>
          </cell>
          <cell r="E103">
            <v>-170.24600000000001</v>
          </cell>
          <cell r="F103">
            <v>-500</v>
          </cell>
          <cell r="G103">
            <v>329.75400000000002</v>
          </cell>
          <cell r="H103">
            <v>-0.65950799999999998</v>
          </cell>
          <cell r="I103">
            <v>-2631.761</v>
          </cell>
          <cell r="J103">
            <v>-2600</v>
          </cell>
          <cell r="K103">
            <v>-31.760999999999967</v>
          </cell>
          <cell r="L103">
            <v>1.2215769230769169E-2</v>
          </cell>
        </row>
        <row r="105">
          <cell r="B105" t="str">
            <v>Total Gtos. de Adm. y Vtas.</v>
          </cell>
          <cell r="C105">
            <v>-73860.047350000008</v>
          </cell>
          <cell r="D105">
            <v>-935708.40264159988</v>
          </cell>
          <cell r="E105">
            <v>-95360.823783333326</v>
          </cell>
          <cell r="F105">
            <v>-84484.430651966497</v>
          </cell>
          <cell r="G105">
            <v>-10876.393131366829</v>
          </cell>
          <cell r="H105">
            <v>0.12873843200970514</v>
          </cell>
          <cell r="I105">
            <v>-1031069.2264249332</v>
          </cell>
          <cell r="J105">
            <v>-986264.63327957131</v>
          </cell>
          <cell r="K105">
            <v>-44804.593145361869</v>
          </cell>
          <cell r="L105">
            <v>4.5428571230802017E-2</v>
          </cell>
        </row>
        <row r="107">
          <cell r="B107" t="str">
            <v>Resultado Operacional</v>
          </cell>
          <cell r="C107">
            <v>-48757.144000000088</v>
          </cell>
          <cell r="D107">
            <v>-592949.29500000039</v>
          </cell>
          <cell r="E107">
            <v>56714.415999999997</v>
          </cell>
          <cell r="F107">
            <v>23135.736738125823</v>
          </cell>
          <cell r="G107">
            <v>33578.679261874175</v>
          </cell>
          <cell r="H107">
            <v>1.4513771332182919</v>
          </cell>
          <cell r="I107">
            <v>-536234.87900000124</v>
          </cell>
          <cell r="J107">
            <v>-320903.16888523847</v>
          </cell>
          <cell r="K107">
            <v>-215331.71011476277</v>
          </cell>
          <cell r="L107">
            <v>0.6710177118623899</v>
          </cell>
        </row>
        <row r="108">
          <cell r="B108" t="str">
            <v>Mg/Vtas %</v>
          </cell>
          <cell r="C108">
            <v>-8.0123815044425672E-2</v>
          </cell>
          <cell r="D108">
            <v>-0.100473400692634</v>
          </cell>
          <cell r="E108">
            <v>8.2264442767127521E-2</v>
          </cell>
          <cell r="F108">
            <v>3.7929843244789652E-2</v>
          </cell>
          <cell r="I108">
            <v>-8.135901223469888E-2</v>
          </cell>
          <cell r="J108">
            <v>-4.9060996173346361E-2</v>
          </cell>
        </row>
        <row r="114">
          <cell r="C114">
            <v>38321</v>
          </cell>
          <cell r="F114" t="str">
            <v xml:space="preserve">Mes </v>
          </cell>
          <cell r="G114">
            <v>38322</v>
          </cell>
          <cell r="J114" t="str">
            <v xml:space="preserve">Acumulado </v>
          </cell>
          <cell r="K114">
            <v>38322</v>
          </cell>
        </row>
        <row r="115">
          <cell r="C115" t="str">
            <v>Mes</v>
          </cell>
          <cell r="D115" t="str">
            <v>Acum.</v>
          </cell>
          <cell r="E115" t="str">
            <v>Real</v>
          </cell>
          <cell r="F115" t="str">
            <v>Ppto</v>
          </cell>
          <cell r="G115" t="str">
            <v>Dif.</v>
          </cell>
          <cell r="H115" t="str">
            <v>Var. %</v>
          </cell>
          <cell r="I115" t="str">
            <v>Real</v>
          </cell>
          <cell r="J115" t="str">
            <v>Ppto</v>
          </cell>
          <cell r="K115" t="str">
            <v>Dif.</v>
          </cell>
          <cell r="L115" t="str">
            <v>Var. %</v>
          </cell>
        </row>
        <row r="117">
          <cell r="B117" t="str">
            <v>Ingresos Financieros</v>
          </cell>
          <cell r="C117">
            <v>-33.426000000000002</v>
          </cell>
          <cell r="D117">
            <v>10436.333000000001</v>
          </cell>
          <cell r="E117">
            <v>0</v>
          </cell>
          <cell r="F117">
            <v>183.864</v>
          </cell>
          <cell r="G117">
            <v>-183.864</v>
          </cell>
          <cell r="H117">
            <v>-1</v>
          </cell>
          <cell r="I117">
            <v>10436.333000000001</v>
          </cell>
          <cell r="J117">
            <v>2206.3679999999999</v>
          </cell>
          <cell r="K117">
            <v>8229.9650000000001</v>
          </cell>
          <cell r="L117">
            <v>3.7300962486765581</v>
          </cell>
        </row>
        <row r="118">
          <cell r="B118" t="str">
            <v>Ajuste Ingresos Financieros</v>
          </cell>
          <cell r="C118">
            <v>0</v>
          </cell>
          <cell r="D118">
            <v>-7538.7629999999999</v>
          </cell>
          <cell r="E118">
            <v>0</v>
          </cell>
          <cell r="F118">
            <v>0</v>
          </cell>
          <cell r="G118">
            <v>0</v>
          </cell>
          <cell r="H118">
            <v>0</v>
          </cell>
          <cell r="I118">
            <v>-7538.7629999999999</v>
          </cell>
          <cell r="J118">
            <v>0</v>
          </cell>
          <cell r="K118">
            <v>-7538.7629999999999</v>
          </cell>
          <cell r="L118">
            <v>0</v>
          </cell>
        </row>
        <row r="119">
          <cell r="B119" t="str">
            <v>Gastos Financieros</v>
          </cell>
          <cell r="C119">
            <v>-13273.162</v>
          </cell>
          <cell r="D119">
            <v>-214565.65700000001</v>
          </cell>
          <cell r="E119">
            <v>-11655.445</v>
          </cell>
          <cell r="F119">
            <v>-12870.061374965135</v>
          </cell>
          <cell r="G119">
            <v>1214.616374965135</v>
          </cell>
          <cell r="H119">
            <v>-9.437533664973885E-2</v>
          </cell>
          <cell r="I119">
            <v>-226221.10199999998</v>
          </cell>
          <cell r="J119">
            <v>-217492.77352035369</v>
          </cell>
          <cell r="K119">
            <v>-8728.3284796462976</v>
          </cell>
          <cell r="L119">
            <v>4.0131579262928874E-2</v>
          </cell>
        </row>
        <row r="120">
          <cell r="B120" t="str">
            <v>Gastos Bancarios</v>
          </cell>
          <cell r="C120">
            <v>0</v>
          </cell>
          <cell r="D120">
            <v>-2.8050000000000002</v>
          </cell>
          <cell r="E120">
            <v>0</v>
          </cell>
          <cell r="F120">
            <v>-792.95500000000004</v>
          </cell>
          <cell r="G120">
            <v>792.95500000000004</v>
          </cell>
          <cell r="H120">
            <v>-1</v>
          </cell>
          <cell r="I120">
            <v>-2.8050000000000002</v>
          </cell>
          <cell r="J120">
            <v>-9515.4599999999991</v>
          </cell>
          <cell r="K120">
            <v>9512.6549999999988</v>
          </cell>
          <cell r="L120">
            <v>-0.99970521656336109</v>
          </cell>
        </row>
        <row r="121">
          <cell r="B121" t="str">
            <v>Comisiones Bancarias</v>
          </cell>
          <cell r="C121">
            <v>-858.66600000000005</v>
          </cell>
          <cell r="D121">
            <v>-13491.013000000001</v>
          </cell>
          <cell r="E121">
            <v>-1368.3979999999999</v>
          </cell>
          <cell r="F121">
            <v>-2677.2190000000001</v>
          </cell>
          <cell r="G121">
            <v>1308.8210000000001</v>
          </cell>
          <cell r="H121">
            <v>-0.48887334207623656</v>
          </cell>
          <cell r="I121">
            <v>-14859.411</v>
          </cell>
          <cell r="J121">
            <v>-32126.628000000001</v>
          </cell>
          <cell r="K121">
            <v>17267.217000000001</v>
          </cell>
          <cell r="L121">
            <v>-0.53747368071121571</v>
          </cell>
        </row>
        <row r="122">
          <cell r="B122" t="str">
            <v>Impuestos Bancarios</v>
          </cell>
          <cell r="C122">
            <v>-47.195999999999998</v>
          </cell>
          <cell r="D122">
            <v>-1620.0500000000002</v>
          </cell>
          <cell r="E122">
            <v>-6.6970000000000001</v>
          </cell>
          <cell r="F122">
            <v>-298.94299999999998</v>
          </cell>
          <cell r="G122">
            <v>292.24599999999998</v>
          </cell>
          <cell r="H122">
            <v>-0.97759773602325528</v>
          </cell>
          <cell r="I122">
            <v>-1626.7470000000001</v>
          </cell>
          <cell r="J122">
            <v>-3587.3159999999998</v>
          </cell>
          <cell r="K122">
            <v>1960.5689999999997</v>
          </cell>
          <cell r="L122">
            <v>-0.54652810067471047</v>
          </cell>
        </row>
        <row r="123">
          <cell r="B123" t="str">
            <v>Intereses</v>
          </cell>
          <cell r="C123">
            <v>-12367.300000000001</v>
          </cell>
          <cell r="D123">
            <v>-199451.78899999999</v>
          </cell>
          <cell r="E123">
            <v>-10280.35</v>
          </cell>
          <cell r="F123">
            <v>-9100.9443749651346</v>
          </cell>
          <cell r="G123">
            <v>-1179.4056250348658</v>
          </cell>
          <cell r="H123">
            <v>0.12959156505550928</v>
          </cell>
          <cell r="I123">
            <v>-209732.139</v>
          </cell>
          <cell r="J123">
            <v>-172263.36952035368</v>
          </cell>
          <cell r="K123">
            <v>-37468.769479646318</v>
          </cell>
          <cell r="L123">
            <v>0.21750862986120345</v>
          </cell>
        </row>
        <row r="124">
          <cell r="B124" t="str">
            <v>Intereses</v>
          </cell>
          <cell r="C124">
            <v>-1356.69</v>
          </cell>
          <cell r="D124">
            <v>-58664.067000000003</v>
          </cell>
          <cell r="E124">
            <v>399.60300000000001</v>
          </cell>
          <cell r="F124">
            <v>0</v>
          </cell>
          <cell r="G124">
            <v>399.60300000000001</v>
          </cell>
          <cell r="H124">
            <v>0</v>
          </cell>
          <cell r="I124">
            <v>-58264.464</v>
          </cell>
          <cell r="J124">
            <v>0</v>
          </cell>
          <cell r="K124">
            <v>-58264.464</v>
          </cell>
          <cell r="L124">
            <v>0</v>
          </cell>
        </row>
        <row r="125">
          <cell r="B125" t="str">
            <v>Intereses por Leasing</v>
          </cell>
          <cell r="C125">
            <v>-11010.61</v>
          </cell>
          <cell r="D125">
            <v>-140787.72199999998</v>
          </cell>
          <cell r="E125">
            <v>-10679.953</v>
          </cell>
          <cell r="F125">
            <v>-9100.9443749651346</v>
          </cell>
          <cell r="G125">
            <v>-1579.008625034865</v>
          </cell>
          <cell r="H125">
            <v>0.173499425991263</v>
          </cell>
          <cell r="I125">
            <v>-151467.67499999999</v>
          </cell>
          <cell r="J125">
            <v>-172263.36952035368</v>
          </cell>
          <cell r="K125">
            <v>20795.694520353689</v>
          </cell>
          <cell r="L125">
            <v>-0.12072035150744331</v>
          </cell>
        </row>
        <row r="126">
          <cell r="B126" t="str">
            <v>Pago Comandas</v>
          </cell>
          <cell r="C126">
            <v>0</v>
          </cell>
          <cell r="D126">
            <v>0</v>
          </cell>
          <cell r="E126">
            <v>0</v>
          </cell>
          <cell r="F126">
            <v>0</v>
          </cell>
          <cell r="G126">
            <v>0</v>
          </cell>
          <cell r="H126">
            <v>0</v>
          </cell>
          <cell r="I126">
            <v>0</v>
          </cell>
          <cell r="J126">
            <v>0</v>
          </cell>
          <cell r="K126">
            <v>0</v>
          </cell>
          <cell r="L126">
            <v>0</v>
          </cell>
        </row>
        <row r="128">
          <cell r="B128" t="str">
            <v>Amortización</v>
          </cell>
          <cell r="C128">
            <v>-7033.1210000000001</v>
          </cell>
          <cell r="D128">
            <v>-85039.237999999998</v>
          </cell>
          <cell r="E128">
            <v>-7106.5309999999999</v>
          </cell>
          <cell r="F128">
            <v>-10857.369000000001</v>
          </cell>
          <cell r="G128">
            <v>3750.8380000000006</v>
          </cell>
          <cell r="H128">
            <v>-0.34546472538604889</v>
          </cell>
          <cell r="I128">
            <v>-92145.769</v>
          </cell>
          <cell r="J128">
            <v>-130288.428</v>
          </cell>
          <cell r="K128">
            <v>38142.659</v>
          </cell>
          <cell r="L128">
            <v>-0.29275553927168418</v>
          </cell>
        </row>
        <row r="129">
          <cell r="B129" t="str">
            <v>Corrección Monetaria</v>
          </cell>
          <cell r="C129">
            <v>15159.16</v>
          </cell>
          <cell r="D129">
            <v>77137.024999999994</v>
          </cell>
          <cell r="E129">
            <v>13200.567999999999</v>
          </cell>
          <cell r="F129">
            <v>15547.411678078122</v>
          </cell>
          <cell r="G129">
            <v>-2346.843678078123</v>
          </cell>
          <cell r="H129">
            <v>-0.15094754848404612</v>
          </cell>
          <cell r="I129">
            <v>90337.592999999993</v>
          </cell>
          <cell r="J129">
            <v>105466.77368699858</v>
          </cell>
          <cell r="K129">
            <v>-15129.180686998588</v>
          </cell>
          <cell r="L129">
            <v>-0.14344973452870147</v>
          </cell>
        </row>
        <row r="130">
          <cell r="B130" t="str">
            <v>Resultado Fuera de Explot.</v>
          </cell>
          <cell r="C130">
            <v>-0.31900000000000001</v>
          </cell>
          <cell r="D130">
            <v>-5785.81</v>
          </cell>
          <cell r="E130">
            <v>-9144.7270000000008</v>
          </cell>
          <cell r="F130">
            <v>-3180</v>
          </cell>
          <cell r="G130">
            <v>-5964.7270000000008</v>
          </cell>
          <cell r="H130">
            <v>1.875700314465409</v>
          </cell>
          <cell r="I130">
            <v>-14930.537</v>
          </cell>
          <cell r="J130">
            <v>-11570</v>
          </cell>
          <cell r="K130">
            <v>-3360.5370000000003</v>
          </cell>
          <cell r="L130">
            <v>0.29045263612791694</v>
          </cell>
        </row>
        <row r="131">
          <cell r="B131" t="str">
            <v>Otros Ingresos</v>
          </cell>
          <cell r="C131">
            <v>-0.31900000000000001</v>
          </cell>
          <cell r="D131">
            <v>1910.6189999999999</v>
          </cell>
          <cell r="E131">
            <v>63.841999999999999</v>
          </cell>
          <cell r="F131">
            <v>0</v>
          </cell>
          <cell r="G131">
            <v>63.841999999999999</v>
          </cell>
          <cell r="H131">
            <v>0</v>
          </cell>
          <cell r="I131">
            <v>1974.461</v>
          </cell>
          <cell r="J131">
            <v>0</v>
          </cell>
          <cell r="K131">
            <v>1974.461</v>
          </cell>
          <cell r="L131">
            <v>0</v>
          </cell>
        </row>
        <row r="132">
          <cell r="B132" t="str">
            <v>Utilidad Inversión Emp. Relac.</v>
          </cell>
          <cell r="C132">
            <v>0</v>
          </cell>
          <cell r="D132">
            <v>0</v>
          </cell>
          <cell r="E132">
            <v>-733.56899999999996</v>
          </cell>
          <cell r="F132">
            <v>0</v>
          </cell>
          <cell r="G132">
            <v>-733.56899999999996</v>
          </cell>
          <cell r="H132">
            <v>0</v>
          </cell>
          <cell r="I132">
            <v>-733.56899999999996</v>
          </cell>
          <cell r="J132">
            <v>0</v>
          </cell>
          <cell r="K132">
            <v>-733.56899999999996</v>
          </cell>
          <cell r="L132">
            <v>0</v>
          </cell>
        </row>
        <row r="133">
          <cell r="B133" t="str">
            <v>Actividades del personal</v>
          </cell>
          <cell r="C133">
            <v>0</v>
          </cell>
          <cell r="D133">
            <v>-7696.4290000000001</v>
          </cell>
          <cell r="E133">
            <v>-8475</v>
          </cell>
          <cell r="F133">
            <v>-3180</v>
          </cell>
          <cell r="G133">
            <v>-5295</v>
          </cell>
          <cell r="H133">
            <v>1.6650943396226414</v>
          </cell>
          <cell r="I133">
            <v>-16171.429</v>
          </cell>
          <cell r="J133">
            <v>-11570</v>
          </cell>
          <cell r="K133">
            <v>-4601.4290000000001</v>
          </cell>
          <cell r="L133">
            <v>0.39770345721694045</v>
          </cell>
        </row>
        <row r="134">
          <cell r="B134" t="str">
            <v>Resultado No Operacional</v>
          </cell>
          <cell r="C134">
            <v>-5180.8679999999995</v>
          </cell>
          <cell r="D134">
            <v>-225356.11</v>
          </cell>
          <cell r="E134">
            <v>-13884.074000000001</v>
          </cell>
          <cell r="F134">
            <v>-11176.154696887013</v>
          </cell>
          <cell r="G134">
            <v>-2707.9193031129871</v>
          </cell>
          <cell r="H134">
            <v>0.24229436479321875</v>
          </cell>
          <cell r="I134">
            <v>-239240.18399999998</v>
          </cell>
          <cell r="J134">
            <v>-251678.05983335513</v>
          </cell>
          <cell r="K134">
            <v>12437.875833355152</v>
          </cell>
          <cell r="L134">
            <v>-4.9419785902635738E-2</v>
          </cell>
        </row>
        <row r="135">
          <cell r="B135" t="str">
            <v>Resultado No Operacional</v>
          </cell>
          <cell r="C135">
            <v>-5180.8679999999995</v>
          </cell>
          <cell r="D135">
            <v>-225356.11</v>
          </cell>
          <cell r="E135">
            <v>-14706.135</v>
          </cell>
          <cell r="F135">
            <v>-11176.154696887013</v>
          </cell>
          <cell r="G135">
            <v>-3529.9803031129868</v>
          </cell>
          <cell r="H135">
            <v>0.31584927006211005</v>
          </cell>
          <cell r="I135">
            <v>-240062.24499999997</v>
          </cell>
          <cell r="J135">
            <v>-251678.05983335513</v>
          </cell>
          <cell r="K135">
            <v>11615.814833355165</v>
          </cell>
          <cell r="L135">
            <v>-4.6153466222071171E-2</v>
          </cell>
        </row>
        <row r="136">
          <cell r="B136" t="str">
            <v>Utilidad Inversión Emp. Relac.</v>
          </cell>
          <cell r="C136">
            <v>0</v>
          </cell>
          <cell r="D136">
            <v>0</v>
          </cell>
          <cell r="E136">
            <v>0</v>
          </cell>
          <cell r="F136">
            <v>0</v>
          </cell>
          <cell r="G136">
            <v>0</v>
          </cell>
          <cell r="H136">
            <v>0</v>
          </cell>
          <cell r="I136">
            <v>0</v>
          </cell>
          <cell r="J136">
            <v>0</v>
          </cell>
          <cell r="K136">
            <v>0</v>
          </cell>
          <cell r="L136">
            <v>0</v>
          </cell>
        </row>
        <row r="137">
          <cell r="B137" t="str">
            <v>Utilidad Inversión Emp. Relac.</v>
          </cell>
        </row>
        <row r="138">
          <cell r="B138" t="str">
            <v>Res. Antes de Imptos</v>
          </cell>
          <cell r="C138">
            <v>-53938.01200000009</v>
          </cell>
          <cell r="D138">
            <v>-818305.40500000038</v>
          </cell>
          <cell r="E138">
            <v>39091.972000000002</v>
          </cell>
          <cell r="F138">
            <v>11959.582041238809</v>
          </cell>
          <cell r="G138">
            <v>27132.389958761192</v>
          </cell>
          <cell r="H138">
            <v>2.2686737601033036</v>
          </cell>
          <cell r="I138">
            <v>-779213.43300000019</v>
          </cell>
          <cell r="J138">
            <v>-572581.2287185936</v>
          </cell>
          <cell r="K138">
            <v>-206632.20428140659</v>
          </cell>
          <cell r="L138">
            <v>0.36087841151174049</v>
          </cell>
        </row>
        <row r="139">
          <cell r="B139" t="str">
            <v>Res. Antes de Imptos</v>
          </cell>
          <cell r="C139">
            <v>-53938.01200000009</v>
          </cell>
          <cell r="D139">
            <v>-818305.40500000038</v>
          </cell>
          <cell r="E139">
            <v>42008.280999999995</v>
          </cell>
          <cell r="F139">
            <v>11959.582041238809</v>
          </cell>
          <cell r="G139">
            <v>30048.698958761186</v>
          </cell>
          <cell r="H139">
            <v>2.5125208268272101</v>
          </cell>
          <cell r="I139">
            <v>-776297.12400000123</v>
          </cell>
          <cell r="J139">
            <v>-572581.2287185936</v>
          </cell>
          <cell r="K139">
            <v>-203715.89528140763</v>
          </cell>
          <cell r="L139">
            <v>0.35578514464631161</v>
          </cell>
        </row>
        <row r="140">
          <cell r="B140" t="str">
            <v>Impuesto a la Renta</v>
          </cell>
          <cell r="C140">
            <v>9274.5139999999992</v>
          </cell>
          <cell r="D140">
            <v>174743.58199999999</v>
          </cell>
          <cell r="E140">
            <v>-1139.9369999999999</v>
          </cell>
          <cell r="F140">
            <v>-1922.5230954518765</v>
          </cell>
          <cell r="G140">
            <v>782.58609545187664</v>
          </cell>
          <cell r="H140">
            <v>-0.40706199956881917</v>
          </cell>
          <cell r="I140">
            <v>173603.64499999999</v>
          </cell>
          <cell r="J140">
            <v>98383.826346438771</v>
          </cell>
          <cell r="K140">
            <v>75219.818653561219</v>
          </cell>
          <cell r="L140">
            <v>0.7645547184624617</v>
          </cell>
        </row>
        <row r="141">
          <cell r="B141" t="str">
            <v>Impuesto a la Renta</v>
          </cell>
          <cell r="C141">
            <v>9274.5139999999992</v>
          </cell>
          <cell r="D141">
            <v>174743.58199999999</v>
          </cell>
          <cell r="E141">
            <v>-7982.5010000000002</v>
          </cell>
          <cell r="F141">
            <v>-1922.5230954518765</v>
          </cell>
          <cell r="G141">
            <v>-6059.9779045481237</v>
          </cell>
          <cell r="H141">
            <v>3.1520962837243651</v>
          </cell>
          <cell r="I141">
            <v>166761.08100000001</v>
          </cell>
          <cell r="J141">
            <v>98383.826346438771</v>
          </cell>
          <cell r="K141">
            <v>68377.254653561235</v>
          </cell>
          <cell r="L141">
            <v>0.69500503479895714</v>
          </cell>
        </row>
        <row r="142">
          <cell r="B142" t="str">
            <v>Utilidad (Perd) del Ejercicio</v>
          </cell>
          <cell r="C142">
            <v>-44663.498000000094</v>
          </cell>
          <cell r="D142">
            <v>-643561.82300000032</v>
          </cell>
          <cell r="E142">
            <v>37952.035000000003</v>
          </cell>
          <cell r="F142">
            <v>10037.058945786932</v>
          </cell>
          <cell r="G142">
            <v>27914.976054213072</v>
          </cell>
          <cell r="H142">
            <v>2.7811908054929195</v>
          </cell>
          <cell r="I142">
            <v>-605609.78800000018</v>
          </cell>
          <cell r="J142">
            <v>-474197.40237215481</v>
          </cell>
          <cell r="K142">
            <v>-131412.38562784536</v>
          </cell>
          <cell r="L142">
            <v>0.27712590784019442</v>
          </cell>
        </row>
        <row r="143">
          <cell r="B143" t="str">
            <v>Utilidad (Perd) del Ejercicio</v>
          </cell>
          <cell r="C143">
            <v>-44663.498000000094</v>
          </cell>
          <cell r="D143">
            <v>-643561.82300000032</v>
          </cell>
          <cell r="E143">
            <v>34025.78</v>
          </cell>
          <cell r="F143">
            <v>10037.058945786932</v>
          </cell>
          <cell r="G143">
            <v>23988.721054213067</v>
          </cell>
          <cell r="H143">
            <v>2.3900149619308912</v>
          </cell>
          <cell r="I143">
            <v>-609536.04300000123</v>
          </cell>
          <cell r="J143">
            <v>-474197.40237215481</v>
          </cell>
          <cell r="K143">
            <v>-135338.64062784641</v>
          </cell>
          <cell r="L143">
            <v>0.2854056980295967</v>
          </cell>
        </row>
        <row r="144">
          <cell r="B144" t="str">
            <v>Mg/Vtas %</v>
          </cell>
          <cell r="C144">
            <v>-0.39218118780219746</v>
          </cell>
          <cell r="D144">
            <v>-0.62972759181854765</v>
          </cell>
          <cell r="E144">
            <v>0.26830554318057742</v>
          </cell>
          <cell r="F144">
            <v>9.4139007048053003E-2</v>
          </cell>
          <cell r="I144">
            <v>-0.53059151756270428</v>
          </cell>
          <cell r="J144">
            <v>-0.41425685062553508</v>
          </cell>
        </row>
      </sheetData>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s der (2)"/>
      <sheetName val="formulas izq (2)"/>
      <sheetName val="matriz (2)"/>
      <sheetName val="matriz"/>
      <sheetName val="COPIA FOR"/>
      <sheetName val="Hoja5"/>
      <sheetName val="formulas izq"/>
      <sheetName val="Hoja1"/>
      <sheetName val="Hoja2"/>
      <sheetName val="Hoja4"/>
      <sheetName val="Hoja3"/>
      <sheetName val="formulas der"/>
      <sheetName val="matriz (3)"/>
      <sheetName val="Vel 9ºPO vs 6ºPO"/>
      <sheetName val="HOMOLOGADO"/>
    </sheetNames>
    <sheetDataSet>
      <sheetData sheetId="0"/>
      <sheetData sheetId="1"/>
      <sheetData sheetId="2"/>
      <sheetData sheetId="3"/>
      <sheetData sheetId="4"/>
      <sheetData sheetId="5"/>
      <sheetData sheetId="6"/>
      <sheetData sheetId="7" refreshError="1">
        <row r="4">
          <cell r="A4" t="str">
            <v>Quirigua</v>
          </cell>
          <cell r="AM4">
            <v>1</v>
          </cell>
          <cell r="AO4">
            <v>1</v>
          </cell>
          <cell r="AU4">
            <v>1</v>
          </cell>
          <cell r="BR4">
            <v>1</v>
          </cell>
          <cell r="BS4">
            <v>1</v>
          </cell>
          <cell r="CI4">
            <v>1</v>
          </cell>
        </row>
        <row r="6">
          <cell r="A6" t="str">
            <v xml:space="preserve">Av. Cali </v>
          </cell>
          <cell r="D6">
            <v>1</v>
          </cell>
          <cell r="AK6">
            <v>1</v>
          </cell>
          <cell r="AM6">
            <v>1</v>
          </cell>
          <cell r="AO6">
            <v>1</v>
          </cell>
          <cell r="AU6">
            <v>1</v>
          </cell>
          <cell r="BR6">
            <v>1</v>
          </cell>
          <cell r="BS6">
            <v>1</v>
          </cell>
          <cell r="CI6">
            <v>1</v>
          </cell>
        </row>
        <row r="8">
          <cell r="A8" t="str">
            <v>Cr. 77</v>
          </cell>
          <cell r="D8">
            <v>1</v>
          </cell>
          <cell r="Y8">
            <v>1</v>
          </cell>
          <cell r="AK8">
            <v>1</v>
          </cell>
          <cell r="AL8">
            <v>1</v>
          </cell>
          <cell r="AO8">
            <v>1</v>
          </cell>
          <cell r="AS8">
            <v>1</v>
          </cell>
          <cell r="AT8">
            <v>1</v>
          </cell>
          <cell r="AU8">
            <v>1</v>
          </cell>
          <cell r="BQ8">
            <v>1</v>
          </cell>
          <cell r="BS8">
            <v>1</v>
          </cell>
          <cell r="CH8">
            <v>1</v>
          </cell>
          <cell r="CI8">
            <v>1</v>
          </cell>
        </row>
        <row r="10">
          <cell r="A10" t="str">
            <v>Boyacá</v>
          </cell>
          <cell r="AO10">
            <v>1</v>
          </cell>
          <cell r="BS10">
            <v>1</v>
          </cell>
        </row>
        <row r="12">
          <cell r="A12" t="str">
            <v>Av. 68</v>
          </cell>
          <cell r="Y12">
            <v>1</v>
          </cell>
          <cell r="AL12">
            <v>1</v>
          </cell>
          <cell r="AN12">
            <v>1</v>
          </cell>
          <cell r="AO12">
            <v>1</v>
          </cell>
          <cell r="AS12">
            <v>1</v>
          </cell>
          <cell r="AT12">
            <v>1</v>
          </cell>
          <cell r="BI12">
            <v>1</v>
          </cell>
          <cell r="BQ12">
            <v>1</v>
          </cell>
          <cell r="BS12">
            <v>1</v>
          </cell>
          <cell r="CH12">
            <v>1</v>
          </cell>
        </row>
        <row r="14">
          <cell r="A14" t="str">
            <v>Cr. 47</v>
          </cell>
          <cell r="J14">
            <v>1</v>
          </cell>
          <cell r="AO14">
            <v>1</v>
          </cell>
          <cell r="BS14">
            <v>1</v>
          </cell>
        </row>
        <row r="16">
          <cell r="A16" t="str">
            <v>Polo</v>
          </cell>
          <cell r="AB16">
            <v>1</v>
          </cell>
          <cell r="AL16">
            <v>1</v>
          </cell>
          <cell r="AO16">
            <v>1</v>
          </cell>
          <cell r="AS16">
            <v>1</v>
          </cell>
          <cell r="BP16">
            <v>1</v>
          </cell>
          <cell r="BQ16">
            <v>1</v>
          </cell>
          <cell r="BS16">
            <v>1</v>
          </cell>
          <cell r="CH16">
            <v>1</v>
          </cell>
        </row>
        <row r="17">
          <cell r="A17" t="str">
            <v>Portal Norte</v>
          </cell>
          <cell r="C17">
            <v>1</v>
          </cell>
          <cell r="D17">
            <v>1</v>
          </cell>
          <cell r="E17">
            <v>1</v>
          </cell>
          <cell r="F17">
            <v>1</v>
          </cell>
          <cell r="G17">
            <v>1</v>
          </cell>
          <cell r="H17">
            <v>1</v>
          </cell>
          <cell r="I17">
            <v>1</v>
          </cell>
          <cell r="J17">
            <v>1</v>
          </cell>
          <cell r="K17">
            <v>1</v>
          </cell>
          <cell r="L17">
            <v>1</v>
          </cell>
          <cell r="M17">
            <v>1</v>
          </cell>
          <cell r="N17">
            <v>1</v>
          </cell>
          <cell r="O17">
            <v>1</v>
          </cell>
          <cell r="P17">
            <v>1</v>
          </cell>
          <cell r="R17">
            <v>1</v>
          </cell>
          <cell r="S17">
            <v>1</v>
          </cell>
          <cell r="T17">
            <v>1</v>
          </cell>
          <cell r="U17">
            <v>1</v>
          </cell>
          <cell r="V17">
            <v>1</v>
          </cell>
          <cell r="W17">
            <v>1</v>
          </cell>
          <cell r="X17">
            <v>1</v>
          </cell>
          <cell r="Y17">
            <v>1</v>
          </cell>
          <cell r="AH17">
            <v>1</v>
          </cell>
          <cell r="AK17">
            <v>1</v>
          </cell>
          <cell r="AT17">
            <v>1</v>
          </cell>
          <cell r="AW17">
            <v>1</v>
          </cell>
          <cell r="AX17">
            <v>1</v>
          </cell>
          <cell r="BB17">
            <v>1</v>
          </cell>
          <cell r="BE17">
            <v>1</v>
          </cell>
          <cell r="BF17">
            <v>1</v>
          </cell>
          <cell r="BK17">
            <v>1</v>
          </cell>
          <cell r="BM17">
            <v>1</v>
          </cell>
          <cell r="BN17">
            <v>1</v>
          </cell>
          <cell r="BU17">
            <v>1</v>
          </cell>
          <cell r="BV17">
            <v>1</v>
          </cell>
          <cell r="BX17">
            <v>1</v>
          </cell>
          <cell r="BY17">
            <v>1</v>
          </cell>
          <cell r="CA17">
            <v>1</v>
          </cell>
          <cell r="CB17">
            <v>1</v>
          </cell>
          <cell r="CC17">
            <v>1</v>
          </cell>
          <cell r="CE17">
            <v>1</v>
          </cell>
          <cell r="CG17">
            <v>1</v>
          </cell>
        </row>
        <row r="19">
          <cell r="A19" t="str">
            <v>Cardio Infantil</v>
          </cell>
          <cell r="C19">
            <v>1</v>
          </cell>
          <cell r="AW19">
            <v>1</v>
          </cell>
        </row>
        <row r="21">
          <cell r="A21" t="str">
            <v>Cl. 146</v>
          </cell>
          <cell r="C21">
            <v>1</v>
          </cell>
          <cell r="D21">
            <v>1</v>
          </cell>
          <cell r="E21">
            <v>1</v>
          </cell>
          <cell r="H21">
            <v>1</v>
          </cell>
          <cell r="L21">
            <v>1</v>
          </cell>
          <cell r="M21">
            <v>1</v>
          </cell>
          <cell r="P21">
            <v>1</v>
          </cell>
          <cell r="Q21">
            <v>1</v>
          </cell>
          <cell r="T21">
            <v>1</v>
          </cell>
          <cell r="V21">
            <v>1</v>
          </cell>
          <cell r="X21">
            <v>1</v>
          </cell>
          <cell r="Y21">
            <v>1</v>
          </cell>
          <cell r="AK21">
            <v>1</v>
          </cell>
          <cell r="AT21">
            <v>1</v>
          </cell>
          <cell r="AW21">
            <v>1</v>
          </cell>
          <cell r="AX21">
            <v>1</v>
          </cell>
          <cell r="BE21">
            <v>1</v>
          </cell>
          <cell r="BK21">
            <v>1</v>
          </cell>
          <cell r="BM21">
            <v>1</v>
          </cell>
          <cell r="BW21">
            <v>1</v>
          </cell>
          <cell r="BZ21">
            <v>1</v>
          </cell>
          <cell r="CA21">
            <v>1</v>
          </cell>
          <cell r="CC21">
            <v>1</v>
          </cell>
          <cell r="CE21">
            <v>1</v>
          </cell>
        </row>
        <row r="23">
          <cell r="A23" t="str">
            <v>Alcalá</v>
          </cell>
          <cell r="C23">
            <v>1</v>
          </cell>
          <cell r="D23">
            <v>1</v>
          </cell>
          <cell r="H23">
            <v>1</v>
          </cell>
          <cell r="K23">
            <v>1</v>
          </cell>
          <cell r="L23">
            <v>1</v>
          </cell>
          <cell r="P23">
            <v>1</v>
          </cell>
          <cell r="Q23">
            <v>1</v>
          </cell>
          <cell r="S23">
            <v>1</v>
          </cell>
          <cell r="T23">
            <v>1</v>
          </cell>
          <cell r="V23">
            <v>1</v>
          </cell>
          <cell r="W23">
            <v>1</v>
          </cell>
          <cell r="X23">
            <v>1</v>
          </cell>
          <cell r="Y23">
            <v>1</v>
          </cell>
          <cell r="AK23">
            <v>1</v>
          </cell>
          <cell r="AT23">
            <v>1</v>
          </cell>
          <cell r="AW23">
            <v>1</v>
          </cell>
          <cell r="AX23">
            <v>1</v>
          </cell>
          <cell r="BB23">
            <v>1</v>
          </cell>
          <cell r="BM23">
            <v>1</v>
          </cell>
          <cell r="BV23">
            <v>1</v>
          </cell>
          <cell r="BW23">
            <v>1</v>
          </cell>
          <cell r="BZ23">
            <v>1</v>
          </cell>
          <cell r="CA23">
            <v>1</v>
          </cell>
          <cell r="CB23">
            <v>1</v>
          </cell>
          <cell r="CC23">
            <v>1</v>
          </cell>
          <cell r="CE23">
            <v>1</v>
          </cell>
        </row>
        <row r="25">
          <cell r="A25" t="str">
            <v>Cl. 127</v>
          </cell>
          <cell r="C25">
            <v>1</v>
          </cell>
          <cell r="F25">
            <v>1</v>
          </cell>
          <cell r="H25">
            <v>1</v>
          </cell>
          <cell r="K25">
            <v>1</v>
          </cell>
          <cell r="L25">
            <v>1</v>
          </cell>
          <cell r="P25">
            <v>1</v>
          </cell>
          <cell r="Q25">
            <v>1</v>
          </cell>
          <cell r="S25">
            <v>1</v>
          </cell>
          <cell r="T25">
            <v>1</v>
          </cell>
          <cell r="W25">
            <v>1</v>
          </cell>
          <cell r="AW25">
            <v>1</v>
          </cell>
          <cell r="AX25">
            <v>1</v>
          </cell>
          <cell r="BB25">
            <v>1</v>
          </cell>
          <cell r="BF25">
            <v>1</v>
          </cell>
          <cell r="BV25">
            <v>1</v>
          </cell>
          <cell r="BW25">
            <v>1</v>
          </cell>
          <cell r="BZ25">
            <v>1</v>
          </cell>
          <cell r="CA25">
            <v>1</v>
          </cell>
          <cell r="CB25">
            <v>1</v>
          </cell>
          <cell r="CE25">
            <v>1</v>
          </cell>
        </row>
        <row r="27">
          <cell r="A27" t="str">
            <v>Cl. 106</v>
          </cell>
          <cell r="C27">
            <v>1</v>
          </cell>
          <cell r="E27">
            <v>1</v>
          </cell>
          <cell r="I27">
            <v>1</v>
          </cell>
          <cell r="M27">
            <v>1</v>
          </cell>
          <cell r="AH27">
            <v>1</v>
          </cell>
          <cell r="AW27">
            <v>1</v>
          </cell>
          <cell r="BE27">
            <v>1</v>
          </cell>
          <cell r="BK27">
            <v>1</v>
          </cell>
        </row>
        <row r="29">
          <cell r="A29" t="str">
            <v>Virrey</v>
          </cell>
          <cell r="C29">
            <v>1</v>
          </cell>
          <cell r="D29">
            <v>1</v>
          </cell>
          <cell r="E29">
            <v>1</v>
          </cell>
          <cell r="I29">
            <v>1</v>
          </cell>
          <cell r="J29">
            <v>1</v>
          </cell>
          <cell r="K29">
            <v>1</v>
          </cell>
          <cell r="M29">
            <v>1</v>
          </cell>
          <cell r="R29">
            <v>1</v>
          </cell>
          <cell r="U29">
            <v>1</v>
          </cell>
          <cell r="X29">
            <v>1</v>
          </cell>
          <cell r="AH29">
            <v>1</v>
          </cell>
          <cell r="AK29">
            <v>1</v>
          </cell>
          <cell r="AW29">
            <v>1</v>
          </cell>
          <cell r="BB29">
            <v>1</v>
          </cell>
          <cell r="BE29">
            <v>1</v>
          </cell>
          <cell r="BK29">
            <v>1</v>
          </cell>
          <cell r="BU29">
            <v>1</v>
          </cell>
          <cell r="CC29">
            <v>1</v>
          </cell>
          <cell r="CG29">
            <v>1</v>
          </cell>
        </row>
        <row r="31">
          <cell r="A31" t="str">
            <v>Héroes</v>
          </cell>
          <cell r="C31">
            <v>1</v>
          </cell>
          <cell r="E31">
            <v>1</v>
          </cell>
          <cell r="H31">
            <v>1</v>
          </cell>
          <cell r="I31">
            <v>1</v>
          </cell>
          <cell r="J31">
            <v>1</v>
          </cell>
          <cell r="K31">
            <v>1</v>
          </cell>
          <cell r="M31">
            <v>1</v>
          </cell>
          <cell r="R31">
            <v>1</v>
          </cell>
          <cell r="S31">
            <v>1</v>
          </cell>
          <cell r="U31">
            <v>1</v>
          </cell>
          <cell r="W31">
            <v>1</v>
          </cell>
          <cell r="AH31">
            <v>1</v>
          </cell>
          <cell r="AW31">
            <v>1</v>
          </cell>
          <cell r="AX31">
            <v>1</v>
          </cell>
          <cell r="BB31">
            <v>1</v>
          </cell>
          <cell r="BE31">
            <v>1</v>
          </cell>
          <cell r="BK31">
            <v>1</v>
          </cell>
          <cell r="BU31">
            <v>1</v>
          </cell>
          <cell r="BV31">
            <v>1</v>
          </cell>
          <cell r="CB31">
            <v>1</v>
          </cell>
          <cell r="CG31">
            <v>1</v>
          </cell>
        </row>
        <row r="33">
          <cell r="A33" t="str">
            <v>Cl. 72</v>
          </cell>
          <cell r="C33">
            <v>1</v>
          </cell>
          <cell r="N33">
            <v>1</v>
          </cell>
          <cell r="Q33">
            <v>1</v>
          </cell>
          <cell r="T33">
            <v>1</v>
          </cell>
          <cell r="U33">
            <v>1</v>
          </cell>
          <cell r="W33">
            <v>1</v>
          </cell>
          <cell r="X33">
            <v>1</v>
          </cell>
          <cell r="AB33">
            <v>1</v>
          </cell>
          <cell r="AD33">
            <v>1</v>
          </cell>
          <cell r="AF33">
            <v>1</v>
          </cell>
          <cell r="AI33">
            <v>1</v>
          </cell>
          <cell r="AJ33">
            <v>1</v>
          </cell>
          <cell r="AM33">
            <v>1</v>
          </cell>
          <cell r="AO33">
            <v>1</v>
          </cell>
          <cell r="AP33">
            <v>1</v>
          </cell>
          <cell r="AR33">
            <v>1</v>
          </cell>
          <cell r="AU33">
            <v>1</v>
          </cell>
          <cell r="AW33">
            <v>1</v>
          </cell>
          <cell r="AY33">
            <v>1</v>
          </cell>
          <cell r="BC33">
            <v>1</v>
          </cell>
          <cell r="BD33">
            <v>1</v>
          </cell>
          <cell r="BP33">
            <v>1</v>
          </cell>
          <cell r="BR33">
            <v>1</v>
          </cell>
          <cell r="BS33">
            <v>1</v>
          </cell>
          <cell r="BT33">
            <v>1</v>
          </cell>
          <cell r="BW33">
            <v>1</v>
          </cell>
          <cell r="BX33">
            <v>1</v>
          </cell>
          <cell r="CA33">
            <v>1</v>
          </cell>
          <cell r="CB33">
            <v>1</v>
          </cell>
          <cell r="CC33">
            <v>1</v>
          </cell>
          <cell r="CG33">
            <v>1</v>
          </cell>
          <cell r="CI33">
            <v>1</v>
          </cell>
        </row>
        <row r="35">
          <cell r="A35" t="str">
            <v>Cl. 63</v>
          </cell>
          <cell r="B35">
            <v>1</v>
          </cell>
          <cell r="C35">
            <v>1</v>
          </cell>
          <cell r="G35">
            <v>1</v>
          </cell>
          <cell r="N35">
            <v>1</v>
          </cell>
          <cell r="Q35">
            <v>1</v>
          </cell>
          <cell r="T35">
            <v>1</v>
          </cell>
          <cell r="W35">
            <v>1</v>
          </cell>
          <cell r="X35">
            <v>1</v>
          </cell>
          <cell r="AC35">
            <v>1</v>
          </cell>
          <cell r="AD35">
            <v>1</v>
          </cell>
          <cell r="AF35">
            <v>1</v>
          </cell>
          <cell r="AI35">
            <v>1</v>
          </cell>
          <cell r="AJ35">
            <v>1</v>
          </cell>
          <cell r="AM35">
            <v>1</v>
          </cell>
          <cell r="AO35">
            <v>1</v>
          </cell>
          <cell r="AP35">
            <v>1</v>
          </cell>
          <cell r="AU35">
            <v>1</v>
          </cell>
          <cell r="AW35">
            <v>1</v>
          </cell>
          <cell r="AY35">
            <v>1</v>
          </cell>
          <cell r="BC35">
            <v>1</v>
          </cell>
          <cell r="BD35">
            <v>1</v>
          </cell>
          <cell r="BN35">
            <v>1</v>
          </cell>
          <cell r="BR35">
            <v>1</v>
          </cell>
          <cell r="BS35">
            <v>1</v>
          </cell>
          <cell r="BW35">
            <v>1</v>
          </cell>
          <cell r="BX35">
            <v>1</v>
          </cell>
          <cell r="CA35">
            <v>1</v>
          </cell>
          <cell r="CB35">
            <v>1</v>
          </cell>
          <cell r="CC35">
            <v>1</v>
          </cell>
          <cell r="CI35">
            <v>1</v>
          </cell>
        </row>
        <row r="37">
          <cell r="A37" t="str">
            <v>Marly</v>
          </cell>
          <cell r="C37">
            <v>1</v>
          </cell>
          <cell r="H37">
            <v>1</v>
          </cell>
          <cell r="N37">
            <v>1</v>
          </cell>
          <cell r="Q37">
            <v>1</v>
          </cell>
          <cell r="T37">
            <v>1</v>
          </cell>
          <cell r="W37">
            <v>1</v>
          </cell>
          <cell r="Z37">
            <v>1</v>
          </cell>
          <cell r="AD37">
            <v>1</v>
          </cell>
          <cell r="AF37">
            <v>1</v>
          </cell>
          <cell r="AI37">
            <v>1</v>
          </cell>
          <cell r="AJ37">
            <v>1</v>
          </cell>
          <cell r="AM37">
            <v>1</v>
          </cell>
          <cell r="AO37">
            <v>1</v>
          </cell>
          <cell r="AP37">
            <v>1</v>
          </cell>
          <cell r="AR37">
            <v>1</v>
          </cell>
          <cell r="AU37">
            <v>1</v>
          </cell>
          <cell r="AW37">
            <v>1</v>
          </cell>
          <cell r="AX37">
            <v>1</v>
          </cell>
          <cell r="AY37">
            <v>1</v>
          </cell>
          <cell r="BC37">
            <v>1</v>
          </cell>
          <cell r="BD37">
            <v>1</v>
          </cell>
          <cell r="BO37">
            <v>1</v>
          </cell>
          <cell r="BR37">
            <v>1</v>
          </cell>
          <cell r="BS37">
            <v>1</v>
          </cell>
          <cell r="BT37">
            <v>1</v>
          </cell>
          <cell r="BW37">
            <v>1</v>
          </cell>
          <cell r="BX37">
            <v>1</v>
          </cell>
          <cell r="CA37">
            <v>1</v>
          </cell>
          <cell r="CB37">
            <v>1</v>
          </cell>
          <cell r="CI37">
            <v>1</v>
          </cell>
        </row>
        <row r="39">
          <cell r="A39" t="str">
            <v>Av. 39</v>
          </cell>
          <cell r="C39">
            <v>1</v>
          </cell>
          <cell r="O39">
            <v>1</v>
          </cell>
          <cell r="U39">
            <v>1</v>
          </cell>
          <cell r="Z39">
            <v>1</v>
          </cell>
          <cell r="AO39">
            <v>1</v>
          </cell>
          <cell r="AQ39">
            <v>1</v>
          </cell>
          <cell r="AR39">
            <v>1</v>
          </cell>
          <cell r="AS39">
            <v>1</v>
          </cell>
          <cell r="AW39">
            <v>1</v>
          </cell>
          <cell r="BO39">
            <v>1</v>
          </cell>
          <cell r="BS39">
            <v>1</v>
          </cell>
          <cell r="BT39">
            <v>1</v>
          </cell>
          <cell r="BY39">
            <v>1</v>
          </cell>
          <cell r="BZ39">
            <v>1</v>
          </cell>
          <cell r="CG39">
            <v>1</v>
          </cell>
          <cell r="CH39">
            <v>1</v>
          </cell>
        </row>
        <row r="41">
          <cell r="A41" t="str">
            <v>Cl. 26</v>
          </cell>
          <cell r="B41">
            <v>1</v>
          </cell>
          <cell r="C41">
            <v>1</v>
          </cell>
          <cell r="H41">
            <v>1</v>
          </cell>
          <cell r="O41">
            <v>1</v>
          </cell>
          <cell r="AC41">
            <v>1</v>
          </cell>
          <cell r="AD41">
            <v>1</v>
          </cell>
          <cell r="AL41">
            <v>1</v>
          </cell>
          <cell r="AO41">
            <v>1</v>
          </cell>
          <cell r="AP41">
            <v>1</v>
          </cell>
          <cell r="AQ41">
            <v>1</v>
          </cell>
          <cell r="AW41">
            <v>1</v>
          </cell>
          <cell r="AX41">
            <v>1</v>
          </cell>
          <cell r="AY41">
            <v>1</v>
          </cell>
          <cell r="BC41">
            <v>1</v>
          </cell>
          <cell r="BQ41">
            <v>1</v>
          </cell>
          <cell r="BS41">
            <v>1</v>
          </cell>
          <cell r="BY41">
            <v>1</v>
          </cell>
          <cell r="BZ41">
            <v>1</v>
          </cell>
        </row>
        <row r="43">
          <cell r="A43" t="str">
            <v>Cl. 19</v>
          </cell>
          <cell r="B43">
            <v>1</v>
          </cell>
          <cell r="C43">
            <v>1</v>
          </cell>
          <cell r="O43">
            <v>1</v>
          </cell>
          <cell r="U43">
            <v>1</v>
          </cell>
          <cell r="W43">
            <v>1</v>
          </cell>
          <cell r="X43">
            <v>1</v>
          </cell>
          <cell r="Z43">
            <v>1</v>
          </cell>
          <cell r="AC43">
            <v>1</v>
          </cell>
          <cell r="AD43">
            <v>1</v>
          </cell>
          <cell r="AJ43">
            <v>1</v>
          </cell>
          <cell r="AL43">
            <v>1</v>
          </cell>
          <cell r="AO43">
            <v>1</v>
          </cell>
          <cell r="AQ43">
            <v>1</v>
          </cell>
          <cell r="AU43">
            <v>1</v>
          </cell>
          <cell r="AW43">
            <v>1</v>
          </cell>
          <cell r="AY43">
            <v>1</v>
          </cell>
          <cell r="BD43">
            <v>1</v>
          </cell>
          <cell r="BO43">
            <v>1</v>
          </cell>
          <cell r="BQ43">
            <v>1</v>
          </cell>
          <cell r="BS43">
            <v>1</v>
          </cell>
          <cell r="BY43">
            <v>1</v>
          </cell>
          <cell r="BZ43">
            <v>1</v>
          </cell>
          <cell r="CB43">
            <v>1</v>
          </cell>
          <cell r="CC43">
            <v>1</v>
          </cell>
          <cell r="CG43">
            <v>1</v>
          </cell>
          <cell r="CI43">
            <v>1</v>
          </cell>
        </row>
        <row r="45">
          <cell r="A45" t="str">
            <v>Museo del Oro</v>
          </cell>
          <cell r="P45">
            <v>1</v>
          </cell>
          <cell r="U45">
            <v>1</v>
          </cell>
          <cell r="AS45">
            <v>1</v>
          </cell>
          <cell r="AU45">
            <v>1</v>
          </cell>
          <cell r="AZ45">
            <v>1</v>
          </cell>
          <cell r="CD45">
            <v>1</v>
          </cell>
          <cell r="CE45">
            <v>1</v>
          </cell>
          <cell r="CG45">
            <v>1</v>
          </cell>
          <cell r="CH45">
            <v>1</v>
          </cell>
          <cell r="CI45">
            <v>1</v>
          </cell>
        </row>
        <row r="48">
          <cell r="A48" t="str">
            <v>De La Sabana</v>
          </cell>
          <cell r="C48">
            <v>1</v>
          </cell>
          <cell r="AW48">
            <v>1</v>
          </cell>
          <cell r="BA48">
            <v>1</v>
          </cell>
          <cell r="CF48">
            <v>1</v>
          </cell>
        </row>
        <row r="50">
          <cell r="A50" t="str">
            <v>San Facon - Cr. 22</v>
          </cell>
          <cell r="C50">
            <v>1</v>
          </cell>
          <cell r="AJ50">
            <v>1</v>
          </cell>
          <cell r="AW50">
            <v>1</v>
          </cell>
          <cell r="AZ50">
            <v>1</v>
          </cell>
          <cell r="BD50">
            <v>1</v>
          </cell>
          <cell r="CD50">
            <v>1</v>
          </cell>
        </row>
        <row r="52">
          <cell r="A52" t="str">
            <v>CDS - Cr. 32</v>
          </cell>
          <cell r="C52">
            <v>1</v>
          </cell>
          <cell r="H52">
            <v>1</v>
          </cell>
          <cell r="AW52">
            <v>1</v>
          </cell>
          <cell r="AX52">
            <v>1</v>
          </cell>
        </row>
        <row r="54">
          <cell r="A54" t="str">
            <v>Puente Aranda</v>
          </cell>
          <cell r="C54">
            <v>1</v>
          </cell>
          <cell r="AW54">
            <v>1</v>
          </cell>
          <cell r="BA54">
            <v>1</v>
          </cell>
          <cell r="CF54">
            <v>1</v>
          </cell>
        </row>
        <row r="56">
          <cell r="A56" t="str">
            <v>Pradera</v>
          </cell>
          <cell r="C56">
            <v>1</v>
          </cell>
          <cell r="H56">
            <v>1</v>
          </cell>
          <cell r="AJ56">
            <v>1</v>
          </cell>
          <cell r="AW56">
            <v>1</v>
          </cell>
          <cell r="AX56">
            <v>1</v>
          </cell>
          <cell r="BA56">
            <v>1</v>
          </cell>
          <cell r="BD56">
            <v>1</v>
          </cell>
          <cell r="CF56">
            <v>1</v>
          </cell>
        </row>
        <row r="58">
          <cell r="A58" t="str">
            <v>Mundo Aventura</v>
          </cell>
          <cell r="C58">
            <v>1</v>
          </cell>
          <cell r="AD58">
            <v>1</v>
          </cell>
          <cell r="AW58">
            <v>1</v>
          </cell>
          <cell r="AY58">
            <v>1</v>
          </cell>
        </row>
        <row r="60">
          <cell r="A60" t="str">
            <v>Banderas</v>
          </cell>
          <cell r="C60">
            <v>1</v>
          </cell>
          <cell r="H60">
            <v>1</v>
          </cell>
          <cell r="K60">
            <v>1</v>
          </cell>
          <cell r="AD60">
            <v>1</v>
          </cell>
          <cell r="AJ60">
            <v>1</v>
          </cell>
          <cell r="AW60">
            <v>1</v>
          </cell>
          <cell r="AX60">
            <v>1</v>
          </cell>
          <cell r="AY60">
            <v>1</v>
          </cell>
          <cell r="AZ60">
            <v>1</v>
          </cell>
          <cell r="BA60">
            <v>1</v>
          </cell>
          <cell r="BB60">
            <v>1</v>
          </cell>
          <cell r="BD60">
            <v>1</v>
          </cell>
          <cell r="CD60">
            <v>1</v>
          </cell>
          <cell r="CF60">
            <v>1</v>
          </cell>
        </row>
        <row r="62">
          <cell r="A62" t="str">
            <v>Biblioteca Tintal</v>
          </cell>
          <cell r="C62">
            <v>1</v>
          </cell>
          <cell r="H62">
            <v>1</v>
          </cell>
          <cell r="K62">
            <v>1</v>
          </cell>
          <cell r="AJ62">
            <v>1</v>
          </cell>
          <cell r="AW62">
            <v>1</v>
          </cell>
          <cell r="AX62">
            <v>1</v>
          </cell>
          <cell r="BA62">
            <v>1</v>
          </cell>
          <cell r="BB62">
            <v>1</v>
          </cell>
          <cell r="BD62">
            <v>1</v>
          </cell>
          <cell r="CF62">
            <v>1</v>
          </cell>
        </row>
        <row r="64">
          <cell r="A64" t="str">
            <v>Portal Américas</v>
          </cell>
          <cell r="C64">
            <v>1</v>
          </cell>
          <cell r="H64">
            <v>1</v>
          </cell>
          <cell r="K64">
            <v>1</v>
          </cell>
          <cell r="AJ64">
            <v>1</v>
          </cell>
          <cell r="AP64">
            <v>1</v>
          </cell>
          <cell r="AW64">
            <v>1</v>
          </cell>
          <cell r="AX64">
            <v>1</v>
          </cell>
          <cell r="AZ64">
            <v>1</v>
          </cell>
          <cell r="BA64">
            <v>1</v>
          </cell>
          <cell r="BB64">
            <v>1</v>
          </cell>
          <cell r="BC64">
            <v>1</v>
          </cell>
          <cell r="BD64">
            <v>1</v>
          </cell>
          <cell r="CD64">
            <v>1</v>
          </cell>
          <cell r="CF64">
            <v>1</v>
          </cell>
        </row>
        <row r="66">
          <cell r="A66" t="str">
            <v>Hospital</v>
          </cell>
          <cell r="AO66">
            <v>1</v>
          </cell>
          <cell r="BS66">
            <v>1</v>
          </cell>
        </row>
        <row r="68">
          <cell r="A68" t="str">
            <v>Nariño</v>
          </cell>
          <cell r="Q68">
            <v>1</v>
          </cell>
          <cell r="S68">
            <v>1</v>
          </cell>
          <cell r="T68">
            <v>1</v>
          </cell>
          <cell r="X68">
            <v>1</v>
          </cell>
          <cell r="Z68">
            <v>1</v>
          </cell>
          <cell r="AI68">
            <v>1</v>
          </cell>
          <cell r="AO68">
            <v>1</v>
          </cell>
          <cell r="BO68">
            <v>1</v>
          </cell>
          <cell r="BS68">
            <v>1</v>
          </cell>
          <cell r="BV68">
            <v>1</v>
          </cell>
          <cell r="BW68">
            <v>1</v>
          </cell>
          <cell r="CA68">
            <v>1</v>
          </cell>
          <cell r="CC68">
            <v>1</v>
          </cell>
        </row>
        <row r="70">
          <cell r="A70" t="str">
            <v>Restrepo</v>
          </cell>
          <cell r="G70">
            <v>1</v>
          </cell>
          <cell r="O70">
            <v>1</v>
          </cell>
          <cell r="Q70">
            <v>1</v>
          </cell>
          <cell r="R70">
            <v>1</v>
          </cell>
          <cell r="T70">
            <v>1</v>
          </cell>
          <cell r="W70">
            <v>1</v>
          </cell>
          <cell r="X70">
            <v>1</v>
          </cell>
          <cell r="AB70">
            <v>1</v>
          </cell>
          <cell r="AI70">
            <v>1</v>
          </cell>
          <cell r="AO70">
            <v>1</v>
          </cell>
          <cell r="AR70">
            <v>1</v>
          </cell>
          <cell r="BN70">
            <v>1</v>
          </cell>
          <cell r="BP70">
            <v>1</v>
          </cell>
          <cell r="BS70">
            <v>1</v>
          </cell>
          <cell r="BT70">
            <v>1</v>
          </cell>
          <cell r="BU70">
            <v>1</v>
          </cell>
          <cell r="BW70">
            <v>1</v>
          </cell>
          <cell r="BY70">
            <v>1</v>
          </cell>
          <cell r="CA70">
            <v>1</v>
          </cell>
          <cell r="CB70">
            <v>1</v>
          </cell>
          <cell r="CC70">
            <v>1</v>
          </cell>
        </row>
        <row r="72">
          <cell r="A72" t="str">
            <v>Quiroga</v>
          </cell>
          <cell r="AO72">
            <v>1</v>
          </cell>
          <cell r="BS72">
            <v>1</v>
          </cell>
        </row>
        <row r="74">
          <cell r="A74" t="str">
            <v>Santa Lucía</v>
          </cell>
          <cell r="L74">
            <v>1</v>
          </cell>
          <cell r="N74">
            <v>1</v>
          </cell>
          <cell r="W74">
            <v>1</v>
          </cell>
          <cell r="X74">
            <v>1</v>
          </cell>
          <cell r="AB74">
            <v>1</v>
          </cell>
          <cell r="AF74">
            <v>1</v>
          </cell>
          <cell r="AL74">
            <v>1</v>
          </cell>
          <cell r="AM74">
            <v>1</v>
          </cell>
          <cell r="AO74">
            <v>1</v>
          </cell>
          <cell r="BP74">
            <v>1</v>
          </cell>
          <cell r="BQ74">
            <v>1</v>
          </cell>
          <cell r="BR74">
            <v>1</v>
          </cell>
          <cell r="BS74">
            <v>1</v>
          </cell>
          <cell r="BX74">
            <v>1</v>
          </cell>
          <cell r="CB74">
            <v>1</v>
          </cell>
          <cell r="CC74">
            <v>1</v>
          </cell>
        </row>
        <row r="76">
          <cell r="A76" t="str">
            <v>Consuelo</v>
          </cell>
          <cell r="N76">
            <v>1</v>
          </cell>
          <cell r="Q76">
            <v>1</v>
          </cell>
          <cell r="T76">
            <v>1</v>
          </cell>
          <cell r="W76">
            <v>1</v>
          </cell>
          <cell r="AF76">
            <v>1</v>
          </cell>
          <cell r="BW76">
            <v>1</v>
          </cell>
          <cell r="BX76">
            <v>1</v>
          </cell>
          <cell r="CA76">
            <v>1</v>
          </cell>
          <cell r="CB76">
            <v>1</v>
          </cell>
        </row>
        <row r="78">
          <cell r="A78" t="str">
            <v>Portal Usme</v>
          </cell>
          <cell r="N78">
            <v>1</v>
          </cell>
          <cell r="O78">
            <v>1</v>
          </cell>
          <cell r="Q78">
            <v>1</v>
          </cell>
          <cell r="S78">
            <v>1</v>
          </cell>
          <cell r="T78">
            <v>1</v>
          </cell>
          <cell r="W78">
            <v>1</v>
          </cell>
          <cell r="AB78">
            <v>1</v>
          </cell>
          <cell r="AF78">
            <v>1</v>
          </cell>
          <cell r="AL78">
            <v>1</v>
          </cell>
          <cell r="AQ78">
            <v>1</v>
          </cell>
          <cell r="AR78">
            <v>1</v>
          </cell>
          <cell r="BP78">
            <v>1</v>
          </cell>
          <cell r="BQ78">
            <v>1</v>
          </cell>
          <cell r="BT78">
            <v>1</v>
          </cell>
          <cell r="BV78">
            <v>1</v>
          </cell>
          <cell r="BW78">
            <v>1</v>
          </cell>
          <cell r="BX78">
            <v>1</v>
          </cell>
          <cell r="BY78">
            <v>1</v>
          </cell>
          <cell r="CA78">
            <v>1</v>
          </cell>
          <cell r="CB78">
            <v>1</v>
          </cell>
        </row>
        <row r="80">
          <cell r="A80" t="str">
            <v>Biblioteca</v>
          </cell>
          <cell r="AO80">
            <v>1</v>
          </cell>
          <cell r="BS80">
            <v>1</v>
          </cell>
        </row>
        <row r="81">
          <cell r="A81" t="str">
            <v>Portal Tunal</v>
          </cell>
          <cell r="G81">
            <v>1</v>
          </cell>
          <cell r="L81">
            <v>1</v>
          </cell>
          <cell r="R81">
            <v>1</v>
          </cell>
          <cell r="X81">
            <v>1</v>
          </cell>
          <cell r="Z81">
            <v>1</v>
          </cell>
          <cell r="AM81">
            <v>1</v>
          </cell>
          <cell r="AO81">
            <v>1</v>
          </cell>
          <cell r="BN81">
            <v>1</v>
          </cell>
          <cell r="BO81">
            <v>1</v>
          </cell>
          <cell r="BR81">
            <v>1</v>
          </cell>
          <cell r="BS81">
            <v>1</v>
          </cell>
          <cell r="BU81">
            <v>1</v>
          </cell>
          <cell r="BZ81">
            <v>1</v>
          </cell>
          <cell r="CC81">
            <v>1</v>
          </cell>
        </row>
        <row r="84">
          <cell r="A84" t="str">
            <v>La Campiña</v>
          </cell>
          <cell r="B84">
            <v>1</v>
          </cell>
          <cell r="I84">
            <v>1</v>
          </cell>
          <cell r="AA84">
            <v>1</v>
          </cell>
          <cell r="AC84">
            <v>1</v>
          </cell>
          <cell r="AD84">
            <v>1</v>
          </cell>
          <cell r="AE84">
            <v>1</v>
          </cell>
          <cell r="AG84">
            <v>1</v>
          </cell>
          <cell r="AH84">
            <v>1</v>
          </cell>
          <cell r="AI84">
            <v>1</v>
          </cell>
          <cell r="AJ84">
            <v>1</v>
          </cell>
          <cell r="AY84">
            <v>1</v>
          </cell>
          <cell r="BD84">
            <v>1</v>
          </cell>
          <cell r="BG84">
            <v>1</v>
          </cell>
          <cell r="BH84">
            <v>1</v>
          </cell>
          <cell r="BL84">
            <v>1</v>
          </cell>
        </row>
        <row r="86">
          <cell r="A86" t="str">
            <v>Los Pinos</v>
          </cell>
          <cell r="B86">
            <v>1</v>
          </cell>
          <cell r="AC86">
            <v>1</v>
          </cell>
          <cell r="AE86">
            <v>1</v>
          </cell>
          <cell r="BH86">
            <v>1</v>
          </cell>
        </row>
        <row r="88">
          <cell r="A88" t="str">
            <v>Suba - Av. Boyacá</v>
          </cell>
          <cell r="AB88">
            <v>1</v>
          </cell>
          <cell r="AE88">
            <v>1</v>
          </cell>
          <cell r="AG88">
            <v>1</v>
          </cell>
          <cell r="BH88">
            <v>1</v>
          </cell>
          <cell r="BL88">
            <v>1</v>
          </cell>
          <cell r="BP88">
            <v>1</v>
          </cell>
        </row>
        <row r="90">
          <cell r="A90" t="str">
            <v>Humedal Córdoba</v>
          </cell>
          <cell r="Z90">
            <v>1</v>
          </cell>
          <cell r="AE90">
            <v>1</v>
          </cell>
          <cell r="BH90">
            <v>1</v>
          </cell>
          <cell r="BO90">
            <v>1</v>
          </cell>
        </row>
        <row r="92">
          <cell r="A92" t="str">
            <v>Puentelargo</v>
          </cell>
          <cell r="Z92">
            <v>1</v>
          </cell>
          <cell r="AA92">
            <v>1</v>
          </cell>
          <cell r="AD92">
            <v>1</v>
          </cell>
          <cell r="AE92">
            <v>1</v>
          </cell>
          <cell r="AI92">
            <v>1</v>
          </cell>
          <cell r="AJ92">
            <v>1</v>
          </cell>
          <cell r="AY92">
            <v>1</v>
          </cell>
          <cell r="BD92">
            <v>1</v>
          </cell>
          <cell r="BG92">
            <v>1</v>
          </cell>
          <cell r="BH92">
            <v>1</v>
          </cell>
          <cell r="BO92">
            <v>1</v>
          </cell>
        </row>
        <row r="94">
          <cell r="A94" t="str">
            <v>Suba - Cl. 95</v>
          </cell>
          <cell r="AA94">
            <v>1</v>
          </cell>
          <cell r="AE94">
            <v>1</v>
          </cell>
          <cell r="AJ94">
            <v>1</v>
          </cell>
          <cell r="BD94">
            <v>1</v>
          </cell>
          <cell r="BG94">
            <v>1</v>
          </cell>
          <cell r="BH94">
            <v>1</v>
          </cell>
        </row>
        <row r="96">
          <cell r="A96" t="str">
            <v>San Martín</v>
          </cell>
          <cell r="AE96">
            <v>1</v>
          </cell>
          <cell r="BH96">
            <v>1</v>
          </cell>
        </row>
        <row r="97">
          <cell r="A97" t="str">
            <v>NQS - Cl. 75</v>
          </cell>
          <cell r="F97">
            <v>1</v>
          </cell>
          <cell r="V97">
            <v>1</v>
          </cell>
          <cell r="AE97">
            <v>1</v>
          </cell>
          <cell r="AG97">
            <v>1</v>
          </cell>
          <cell r="AN97">
            <v>1</v>
          </cell>
          <cell r="BF97">
            <v>1</v>
          </cell>
          <cell r="BH97">
            <v>1</v>
          </cell>
          <cell r="BI97">
            <v>1</v>
          </cell>
          <cell r="BL97">
            <v>1</v>
          </cell>
          <cell r="BM97">
            <v>1</v>
          </cell>
        </row>
        <row r="99">
          <cell r="A99" t="str">
            <v>Simón Bolivar</v>
          </cell>
          <cell r="F99">
            <v>1</v>
          </cell>
          <cell r="AA99">
            <v>1</v>
          </cell>
          <cell r="AE99">
            <v>1</v>
          </cell>
          <cell r="AV99">
            <v>1</v>
          </cell>
          <cell r="BF99">
            <v>1</v>
          </cell>
          <cell r="BG99">
            <v>1</v>
          </cell>
          <cell r="BH99">
            <v>1</v>
          </cell>
          <cell r="BJ99">
            <v>1</v>
          </cell>
        </row>
        <row r="101">
          <cell r="A101" t="str">
            <v>El Campín</v>
          </cell>
          <cell r="E101">
            <v>1</v>
          </cell>
          <cell r="V101">
            <v>1</v>
          </cell>
          <cell r="AA101">
            <v>1</v>
          </cell>
          <cell r="AE101">
            <v>1</v>
          </cell>
          <cell r="AV101">
            <v>1</v>
          </cell>
          <cell r="BE101">
            <v>1</v>
          </cell>
          <cell r="BG101">
            <v>1</v>
          </cell>
          <cell r="BH101">
            <v>1</v>
          </cell>
          <cell r="BJ101">
            <v>1</v>
          </cell>
          <cell r="BM101">
            <v>1</v>
          </cell>
        </row>
        <row r="103">
          <cell r="A103" t="str">
            <v>Av. El Dorado</v>
          </cell>
          <cell r="F103">
            <v>1</v>
          </cell>
          <cell r="V103">
            <v>1</v>
          </cell>
          <cell r="AE103">
            <v>1</v>
          </cell>
          <cell r="BF103">
            <v>1</v>
          </cell>
          <cell r="BH103">
            <v>1</v>
          </cell>
          <cell r="BM103">
            <v>1</v>
          </cell>
        </row>
        <row r="105">
          <cell r="A105" t="str">
            <v>Paloquemao</v>
          </cell>
          <cell r="E105">
            <v>1</v>
          </cell>
          <cell r="AE105">
            <v>1</v>
          </cell>
          <cell r="AG105">
            <v>1</v>
          </cell>
          <cell r="BE105">
            <v>1</v>
          </cell>
          <cell r="BH105">
            <v>1</v>
          </cell>
          <cell r="BL105">
            <v>1</v>
          </cell>
        </row>
        <row r="107">
          <cell r="A107" t="str">
            <v>Comuneros</v>
          </cell>
          <cell r="F107">
            <v>1</v>
          </cell>
          <cell r="AE107">
            <v>1</v>
          </cell>
          <cell r="BF107">
            <v>1</v>
          </cell>
          <cell r="BH107">
            <v>1</v>
          </cell>
        </row>
        <row r="109">
          <cell r="A109" t="str">
            <v>NQS - Cl. 38A S</v>
          </cell>
          <cell r="AE109">
            <v>1</v>
          </cell>
          <cell r="AV109">
            <v>1</v>
          </cell>
          <cell r="BH109">
            <v>1</v>
          </cell>
          <cell r="BJ109">
            <v>1</v>
          </cell>
        </row>
        <row r="111">
          <cell r="A111" t="str">
            <v>General Santander</v>
          </cell>
          <cell r="F111">
            <v>1</v>
          </cell>
          <cell r="M111">
            <v>1</v>
          </cell>
          <cell r="V111">
            <v>1</v>
          </cell>
          <cell r="AA111">
            <v>1</v>
          </cell>
          <cell r="AE111">
            <v>1</v>
          </cell>
          <cell r="AN111">
            <v>1</v>
          </cell>
          <cell r="BF111">
            <v>1</v>
          </cell>
          <cell r="BG111">
            <v>1</v>
          </cell>
          <cell r="BH111">
            <v>1</v>
          </cell>
          <cell r="BI111">
            <v>1</v>
          </cell>
          <cell r="BK111">
            <v>1</v>
          </cell>
          <cell r="BM111">
            <v>1</v>
          </cell>
        </row>
        <row r="113">
          <cell r="A113" t="str">
            <v>Venecia</v>
          </cell>
          <cell r="E113">
            <v>1</v>
          </cell>
          <cell r="V113">
            <v>1</v>
          </cell>
          <cell r="AA113">
            <v>1</v>
          </cell>
          <cell r="AE113">
            <v>1</v>
          </cell>
          <cell r="AG113">
            <v>1</v>
          </cell>
          <cell r="BE113">
            <v>1</v>
          </cell>
          <cell r="BG113">
            <v>1</v>
          </cell>
          <cell r="BH113">
            <v>1</v>
          </cell>
          <cell r="BL113">
            <v>1</v>
          </cell>
          <cell r="BM113">
            <v>1</v>
          </cell>
        </row>
        <row r="115">
          <cell r="A115" t="str">
            <v>Madelena</v>
          </cell>
          <cell r="F115">
            <v>1</v>
          </cell>
          <cell r="AE115">
            <v>1</v>
          </cell>
          <cell r="BF115">
            <v>1</v>
          </cell>
          <cell r="BH115">
            <v>1</v>
          </cell>
        </row>
        <row r="117">
          <cell r="A117" t="str">
            <v>Portal Sur</v>
          </cell>
          <cell r="E117">
            <v>1</v>
          </cell>
          <cell r="F117">
            <v>1</v>
          </cell>
          <cell r="M117">
            <v>1</v>
          </cell>
          <cell r="V117">
            <v>1</v>
          </cell>
          <cell r="AA117">
            <v>1</v>
          </cell>
          <cell r="AE117">
            <v>1</v>
          </cell>
          <cell r="AG117">
            <v>1</v>
          </cell>
          <cell r="AN117">
            <v>1</v>
          </cell>
          <cell r="AV117">
            <v>1</v>
          </cell>
          <cell r="BE117">
            <v>1</v>
          </cell>
          <cell r="BF117">
            <v>1</v>
          </cell>
          <cell r="BG117">
            <v>1</v>
          </cell>
          <cell r="BH117">
            <v>1</v>
          </cell>
          <cell r="BI117">
            <v>1</v>
          </cell>
          <cell r="BJ117">
            <v>1</v>
          </cell>
          <cell r="BK117">
            <v>1</v>
          </cell>
          <cell r="BL117">
            <v>1</v>
          </cell>
          <cell r="BM117">
            <v>1</v>
          </cell>
        </row>
      </sheetData>
      <sheetData sheetId="8"/>
      <sheetData sheetId="9"/>
      <sheetData sheetId="10"/>
      <sheetData sheetId="11"/>
      <sheetData sheetId="12"/>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RR Presentacionsin GPM"/>
      <sheetName val="EERR Presentacion"/>
      <sheetName val="EERR Detalle SGPM"/>
      <sheetName val="EERR Detalle"/>
      <sheetName val="EERR Analisis"/>
      <sheetName val="Asignacion"/>
      <sheetName val="Remuneraciones"/>
    </sheetNames>
    <sheetDataSet>
      <sheetData sheetId="0" refreshError="1"/>
      <sheetData sheetId="1" refreshError="1"/>
      <sheetData sheetId="2" refreshError="1"/>
      <sheetData sheetId="3" refreshError="1">
        <row r="2">
          <cell r="M2" t="str">
            <v>Margen de Explotación por Unidad de Negocio</v>
          </cell>
          <cell r="X2" t="str">
            <v>Margen de Explotación por Unidad de Negocio</v>
          </cell>
          <cell r="AI2" t="str">
            <v>Margen de Explotación por Unidad de Negocio</v>
          </cell>
          <cell r="AT2" t="str">
            <v>Margen de Explotación por Unidad de Negocio</v>
          </cell>
        </row>
        <row r="3">
          <cell r="M3" t="str">
            <v>Escuela Militar</v>
          </cell>
          <cell r="X3" t="str">
            <v>Cal y Canto</v>
          </cell>
          <cell r="AI3" t="str">
            <v>Bellavista Poniente</v>
          </cell>
          <cell r="AT3" t="str">
            <v>Bellavista Oriente</v>
          </cell>
        </row>
        <row r="4">
          <cell r="M4" t="str">
            <v>Cifras en M$</v>
          </cell>
          <cell r="X4" t="str">
            <v>Cifras en M$</v>
          </cell>
          <cell r="AI4" t="str">
            <v>Cifras en M$</v>
          </cell>
          <cell r="AT4" t="str">
            <v>Cifras en M$</v>
          </cell>
        </row>
        <row r="5">
          <cell r="M5" t="str">
            <v>PRELIMINAR</v>
          </cell>
          <cell r="X5" t="str">
            <v>PRELIMINAR</v>
          </cell>
          <cell r="AI5" t="str">
            <v>PRELIMINAR</v>
          </cell>
          <cell r="AT5" t="str">
            <v>PRELIMINAR</v>
          </cell>
        </row>
        <row r="7">
          <cell r="N7" t="str">
            <v>Acum.</v>
          </cell>
          <cell r="O7" t="str">
            <v>Mes</v>
          </cell>
          <cell r="S7" t="str">
            <v>Acum.</v>
          </cell>
          <cell r="Y7" t="str">
            <v>Acum.</v>
          </cell>
          <cell r="Z7" t="str">
            <v>Mes</v>
          </cell>
          <cell r="AD7" t="str">
            <v>Acum.</v>
          </cell>
          <cell r="AJ7" t="str">
            <v>Acum.</v>
          </cell>
          <cell r="AK7" t="str">
            <v>Mes</v>
          </cell>
          <cell r="AO7" t="str">
            <v>Acum.</v>
          </cell>
          <cell r="AU7" t="str">
            <v>Acum.</v>
          </cell>
          <cell r="AV7" t="str">
            <v>Mes</v>
          </cell>
          <cell r="AZ7" t="str">
            <v>Acum.</v>
          </cell>
        </row>
        <row r="8">
          <cell r="N8" t="str">
            <v>Junio</v>
          </cell>
          <cell r="O8" t="str">
            <v>Real</v>
          </cell>
          <cell r="P8" t="str">
            <v>Ppto</v>
          </cell>
          <cell r="Q8" t="str">
            <v>Dif.</v>
          </cell>
          <cell r="R8" t="str">
            <v>Var. %</v>
          </cell>
          <cell r="S8" t="str">
            <v>Real</v>
          </cell>
          <cell r="T8" t="str">
            <v>Ppto</v>
          </cell>
          <cell r="U8" t="str">
            <v>Dif.</v>
          </cell>
          <cell r="V8" t="str">
            <v>Var. %</v>
          </cell>
          <cell r="Y8" t="str">
            <v>Junio</v>
          </cell>
          <cell r="Z8" t="str">
            <v>Real</v>
          </cell>
          <cell r="AA8" t="str">
            <v>Ppto</v>
          </cell>
          <cell r="AB8" t="str">
            <v>Dif.</v>
          </cell>
          <cell r="AC8" t="str">
            <v>Var. %</v>
          </cell>
          <cell r="AD8" t="str">
            <v>Real</v>
          </cell>
          <cell r="AE8" t="str">
            <v>Ppto</v>
          </cell>
          <cell r="AF8" t="str">
            <v>Dif.</v>
          </cell>
          <cell r="AG8" t="str">
            <v>Var. %</v>
          </cell>
          <cell r="AJ8" t="str">
            <v>Junio</v>
          </cell>
          <cell r="AK8" t="str">
            <v>Real</v>
          </cell>
          <cell r="AL8" t="str">
            <v>Ppto</v>
          </cell>
          <cell r="AM8" t="str">
            <v>Dif.</v>
          </cell>
          <cell r="AN8" t="str">
            <v>Var. %</v>
          </cell>
          <cell r="AO8" t="str">
            <v>Real</v>
          </cell>
          <cell r="AP8" t="str">
            <v>Ppto</v>
          </cell>
          <cell r="AQ8" t="str">
            <v>Dif.</v>
          </cell>
          <cell r="AR8" t="str">
            <v>Var. %</v>
          </cell>
          <cell r="AU8" t="str">
            <v>Junio</v>
          </cell>
          <cell r="AV8" t="str">
            <v>Real</v>
          </cell>
          <cell r="AW8" t="str">
            <v>Ppto</v>
          </cell>
          <cell r="AX8" t="str">
            <v>Dif.</v>
          </cell>
          <cell r="AY8" t="str">
            <v>Var. %</v>
          </cell>
          <cell r="AZ8" t="str">
            <v>Real</v>
          </cell>
          <cell r="BA8" t="str">
            <v>Ppto</v>
          </cell>
          <cell r="BB8" t="str">
            <v>Dif.</v>
          </cell>
          <cell r="BC8" t="str">
            <v>Var. %</v>
          </cell>
        </row>
        <row r="9">
          <cell r="M9" t="str">
            <v>Ingresos de Explotación</v>
          </cell>
          <cell r="X9" t="str">
            <v>Ingresos de Explotación</v>
          </cell>
          <cell r="AI9" t="str">
            <v>Ingresos de Explotación</v>
          </cell>
          <cell r="AT9" t="str">
            <v>Ingresos de Explotación</v>
          </cell>
        </row>
        <row r="10">
          <cell r="M10" t="str">
            <v>Escuela Militar</v>
          </cell>
          <cell r="N10">
            <v>268471.93099999998</v>
          </cell>
          <cell r="O10">
            <v>96599.978999999992</v>
          </cell>
          <cell r="P10">
            <v>129276</v>
          </cell>
          <cell r="Q10">
            <v>-32676.021000000008</v>
          </cell>
          <cell r="R10">
            <v>-0.25276169590643283</v>
          </cell>
          <cell r="S10">
            <v>365071.91</v>
          </cell>
          <cell r="T10">
            <v>508485.6</v>
          </cell>
          <cell r="U10">
            <v>-143413.69</v>
          </cell>
          <cell r="V10">
            <v>-0.28204080902192707</v>
          </cell>
          <cell r="X10" t="str">
            <v>Escuela Militar</v>
          </cell>
          <cell r="AI10" t="str">
            <v>Escuela Militar</v>
          </cell>
          <cell r="AT10" t="str">
            <v>Escuela Militar</v>
          </cell>
        </row>
        <row r="11">
          <cell r="M11" t="str">
            <v>Cal y Canto</v>
          </cell>
          <cell r="X11" t="str">
            <v>Cal y Canto</v>
          </cell>
          <cell r="Y11">
            <v>435189.96</v>
          </cell>
          <cell r="Z11">
            <v>212836.69800000003</v>
          </cell>
          <cell r="AA11">
            <v>229932</v>
          </cell>
          <cell r="AB11">
            <v>-17095.301999999967</v>
          </cell>
          <cell r="AC11">
            <v>-7.4349381556286065E-2</v>
          </cell>
          <cell r="AD11">
            <v>648026.65800000005</v>
          </cell>
          <cell r="AE11">
            <v>697460.4</v>
          </cell>
          <cell r="AF11">
            <v>-49433.741999999969</v>
          </cell>
          <cell r="AG11">
            <v>-7.0876772358688708E-2</v>
          </cell>
          <cell r="AI11" t="str">
            <v>Cal y Canto</v>
          </cell>
          <cell r="AT11" t="str">
            <v>Cal y Canto</v>
          </cell>
        </row>
        <row r="12">
          <cell r="M12" t="str">
            <v>Bellavista Poniente</v>
          </cell>
          <cell r="X12" t="str">
            <v>Bellavista Poniente</v>
          </cell>
          <cell r="AI12" t="str">
            <v>Bellavista Poniente</v>
          </cell>
          <cell r="AJ12">
            <v>295109.587</v>
          </cell>
          <cell r="AK12">
            <v>178827.25199999998</v>
          </cell>
          <cell r="AL12">
            <v>285142</v>
          </cell>
          <cell r="AM12">
            <v>-106314.74800000002</v>
          </cell>
          <cell r="AN12">
            <v>-0.37284843341212454</v>
          </cell>
          <cell r="AO12">
            <v>473936.83899999998</v>
          </cell>
          <cell r="AP12">
            <v>772642.83870967745</v>
          </cell>
          <cell r="AQ12">
            <v>-298705.99970967748</v>
          </cell>
          <cell r="AR12">
            <v>-0.38660294866450839</v>
          </cell>
          <cell r="AT12" t="str">
            <v>Bellavista Poniente</v>
          </cell>
        </row>
        <row r="13">
          <cell r="M13" t="str">
            <v>Bellavista Oriente</v>
          </cell>
          <cell r="X13" t="str">
            <v>Bellavista Oriente</v>
          </cell>
          <cell r="AI13" t="str">
            <v>Bellavista Oriente</v>
          </cell>
          <cell r="AT13" t="str">
            <v>Bellavista Oriente</v>
          </cell>
          <cell r="AU13">
            <v>89753.44</v>
          </cell>
          <cell r="AV13">
            <v>80873.950000000012</v>
          </cell>
          <cell r="AW13">
            <v>137742</v>
          </cell>
          <cell r="AX13">
            <v>-56868.049999999988</v>
          </cell>
          <cell r="AY13">
            <v>-0.41285918601443272</v>
          </cell>
          <cell r="AZ13">
            <v>170627.39</v>
          </cell>
          <cell r="BA13">
            <v>311030.32258064515</v>
          </cell>
          <cell r="BB13">
            <v>-140402.93258064514</v>
          </cell>
          <cell r="BC13">
            <v>-0.4514123620350261</v>
          </cell>
        </row>
        <row r="14">
          <cell r="M14" t="str">
            <v>Ajuste Ingresos</v>
          </cell>
          <cell r="N14">
            <v>-20774.930999999982</v>
          </cell>
          <cell r="O14">
            <v>-4804.7529999999824</v>
          </cell>
          <cell r="P14">
            <v>0</v>
          </cell>
          <cell r="Q14">
            <v>-4804.7529999999824</v>
          </cell>
          <cell r="R14">
            <v>1</v>
          </cell>
          <cell r="S14">
            <v>-25579.683999999965</v>
          </cell>
          <cell r="T14">
            <v>0</v>
          </cell>
          <cell r="U14">
            <v>-25579.683999999965</v>
          </cell>
          <cell r="V14">
            <v>1</v>
          </cell>
          <cell r="X14" t="str">
            <v>Ajuste Ingresos</v>
          </cell>
          <cell r="Y14">
            <v>-32291.317000000032</v>
          </cell>
          <cell r="Z14">
            <v>-18338.619000000064</v>
          </cell>
          <cell r="AA14">
            <v>0</v>
          </cell>
          <cell r="AB14">
            <v>-18338.619000000064</v>
          </cell>
          <cell r="AC14">
            <v>1</v>
          </cell>
          <cell r="AD14">
            <v>-50629.936000000096</v>
          </cell>
          <cell r="AE14">
            <v>0</v>
          </cell>
          <cell r="AF14">
            <v>-50629.936000000096</v>
          </cell>
          <cell r="AG14">
            <v>1</v>
          </cell>
          <cell r="AI14" t="str">
            <v>Ajuste Ingresos</v>
          </cell>
          <cell r="AJ14">
            <v>-22617.782999999996</v>
          </cell>
          <cell r="AK14">
            <v>-16376.758999999962</v>
          </cell>
          <cell r="AL14">
            <v>0</v>
          </cell>
          <cell r="AM14">
            <v>-16376.758999999962</v>
          </cell>
          <cell r="AN14">
            <v>1</v>
          </cell>
          <cell r="AO14">
            <v>-38994.541999999958</v>
          </cell>
          <cell r="AP14">
            <v>0</v>
          </cell>
          <cell r="AQ14">
            <v>-38994.541999999958</v>
          </cell>
          <cell r="AR14">
            <v>1</v>
          </cell>
          <cell r="AT14" t="str">
            <v>Ajuste Ingresos</v>
          </cell>
          <cell r="AU14">
            <v>-4891.3439999999991</v>
          </cell>
          <cell r="AV14">
            <v>-4569.2619999999879</v>
          </cell>
          <cell r="AW14">
            <v>0</v>
          </cell>
          <cell r="AX14">
            <v>-4569.2619999999879</v>
          </cell>
          <cell r="AY14">
            <v>1</v>
          </cell>
          <cell r="AZ14">
            <v>-9460.605999999987</v>
          </cell>
          <cell r="BA14">
            <v>0</v>
          </cell>
          <cell r="BB14">
            <v>-9460.605999999987</v>
          </cell>
          <cell r="BC14">
            <v>1</v>
          </cell>
        </row>
        <row r="15">
          <cell r="M15" t="str">
            <v>Otros Ingresos</v>
          </cell>
          <cell r="N15">
            <v>1686.3528640776701</v>
          </cell>
          <cell r="O15">
            <v>1171.5173009708735</v>
          </cell>
          <cell r="P15">
            <v>0</v>
          </cell>
          <cell r="Q15">
            <v>1171.5173009708735</v>
          </cell>
          <cell r="R15">
            <v>1</v>
          </cell>
          <cell r="S15">
            <v>2857.8701650485436</v>
          </cell>
          <cell r="T15">
            <v>0</v>
          </cell>
          <cell r="U15">
            <v>2857.8701650485436</v>
          </cell>
          <cell r="V15">
            <v>1</v>
          </cell>
          <cell r="X15" t="str">
            <v>Otros Ingresos</v>
          </cell>
          <cell r="Y15">
            <v>2912.7913106796118</v>
          </cell>
          <cell r="Z15">
            <v>2023.5298834951459</v>
          </cell>
          <cell r="AA15">
            <v>0</v>
          </cell>
          <cell r="AB15">
            <v>2023.5298834951459</v>
          </cell>
          <cell r="AC15">
            <v>1</v>
          </cell>
          <cell r="AD15">
            <v>4936.3211941747577</v>
          </cell>
          <cell r="AE15">
            <v>0</v>
          </cell>
          <cell r="AF15">
            <v>4936.3211941747577</v>
          </cell>
          <cell r="AG15">
            <v>1</v>
          </cell>
          <cell r="AI15" t="str">
            <v>Otros Ingresos</v>
          </cell>
          <cell r="AJ15">
            <v>3883.7217475728157</v>
          </cell>
          <cell r="AK15">
            <v>2698.0398446601948</v>
          </cell>
          <cell r="AL15">
            <v>0</v>
          </cell>
          <cell r="AM15">
            <v>2698.0398446601948</v>
          </cell>
          <cell r="AN15">
            <v>1</v>
          </cell>
          <cell r="AO15">
            <v>6581.7615922330106</v>
          </cell>
          <cell r="AP15">
            <v>0</v>
          </cell>
          <cell r="AQ15">
            <v>6581.7615922330106</v>
          </cell>
          <cell r="AR15">
            <v>1</v>
          </cell>
          <cell r="AT15" t="str">
            <v>Otros Ingresos</v>
          </cell>
          <cell r="AU15">
            <v>2044.0640776699029</v>
          </cell>
          <cell r="AV15">
            <v>1420.0209708737866</v>
          </cell>
          <cell r="AW15">
            <v>0</v>
          </cell>
          <cell r="AX15">
            <v>1420.0209708737866</v>
          </cell>
          <cell r="AY15">
            <v>1</v>
          </cell>
          <cell r="AZ15">
            <v>3464.0850485436895</v>
          </cell>
          <cell r="BA15">
            <v>0</v>
          </cell>
          <cell r="BB15">
            <v>3464.0850485436895</v>
          </cell>
          <cell r="BC15">
            <v>1</v>
          </cell>
        </row>
        <row r="16">
          <cell r="M16" t="str">
            <v>Total Ing de Explotación</v>
          </cell>
          <cell r="N16">
            <v>249383.35286407766</v>
          </cell>
          <cell r="O16">
            <v>92966.743300970877</v>
          </cell>
          <cell r="P16">
            <v>129276</v>
          </cell>
          <cell r="Q16">
            <v>-36309.256699029116</v>
          </cell>
          <cell r="R16">
            <v>-0.28086618319741574</v>
          </cell>
          <cell r="S16">
            <v>342350.09616504854</v>
          </cell>
          <cell r="T16">
            <v>508485.6</v>
          </cell>
          <cell r="U16">
            <v>-166135.50383495141</v>
          </cell>
          <cell r="V16">
            <v>-0.32672607412078419</v>
          </cell>
          <cell r="X16" t="str">
            <v>Total Ing de Explotación</v>
          </cell>
          <cell r="Y16">
            <v>405811.43431067962</v>
          </cell>
          <cell r="Z16">
            <v>196521.60888349512</v>
          </cell>
          <cell r="AA16">
            <v>229932</v>
          </cell>
          <cell r="AB16">
            <v>-33410.391116504885</v>
          </cell>
          <cell r="AC16">
            <v>-0.14530552996757687</v>
          </cell>
          <cell r="AD16">
            <v>602333.04319417477</v>
          </cell>
          <cell r="AE16">
            <v>697460.4</v>
          </cell>
          <cell r="AF16">
            <v>-95127.356805825315</v>
          </cell>
          <cell r="AG16">
            <v>-0.13639105074040808</v>
          </cell>
          <cell r="AI16" t="str">
            <v>Total Ing de Explotación</v>
          </cell>
          <cell r="AJ16">
            <v>276375.52574757283</v>
          </cell>
          <cell r="AK16">
            <v>165148.53284466022</v>
          </cell>
          <cell r="AL16">
            <v>285142</v>
          </cell>
          <cell r="AM16">
            <v>-119993.46715533979</v>
          </cell>
          <cell r="AN16">
            <v>-0.42082003757895992</v>
          </cell>
          <cell r="AO16">
            <v>441524.05859223305</v>
          </cell>
          <cell r="AP16">
            <v>772642.83870967745</v>
          </cell>
          <cell r="AQ16">
            <v>-331118.7801174444</v>
          </cell>
          <cell r="AR16">
            <v>-0.42855348361270856</v>
          </cell>
          <cell r="AT16" t="str">
            <v>Total Ing de Explotación</v>
          </cell>
          <cell r="AU16">
            <v>86906.160077669905</v>
          </cell>
          <cell r="AV16">
            <v>77724.708970873806</v>
          </cell>
          <cell r="AW16">
            <v>137742</v>
          </cell>
          <cell r="AX16">
            <v>-60017.291029126187</v>
          </cell>
          <cell r="AY16">
            <v>-0.43572251767163384</v>
          </cell>
          <cell r="AZ16">
            <v>164630.86904854371</v>
          </cell>
          <cell r="BA16">
            <v>311030.32258064515</v>
          </cell>
          <cell r="BB16">
            <v>-146399.45353210144</v>
          </cell>
          <cell r="BC16">
            <v>-0.47069190012540474</v>
          </cell>
        </row>
        <row r="18">
          <cell r="M18" t="str">
            <v>Costos de Explotación</v>
          </cell>
          <cell r="X18" t="str">
            <v>Costos de Explotación</v>
          </cell>
          <cell r="AI18" t="str">
            <v>Costos de Explotación</v>
          </cell>
          <cell r="AT18" t="str">
            <v>Costos de Explotación</v>
          </cell>
        </row>
        <row r="19">
          <cell r="M19" t="str">
            <v>Remuneraciones</v>
          </cell>
          <cell r="N19">
            <v>81212.090584311212</v>
          </cell>
          <cell r="O19">
            <v>30050.568827730924</v>
          </cell>
          <cell r="P19">
            <v>20722.077669902912</v>
          </cell>
          <cell r="Q19">
            <v>9328.4911578280116</v>
          </cell>
          <cell r="R19">
            <v>0.45017161437324726</v>
          </cell>
          <cell r="S19">
            <v>111262.65941204214</v>
          </cell>
          <cell r="T19">
            <v>81506.838834951457</v>
          </cell>
          <cell r="U19">
            <v>29755.820577090679</v>
          </cell>
          <cell r="V19">
            <v>0.36507145906302652</v>
          </cell>
          <cell r="X19" t="str">
            <v>Remuneraciones</v>
          </cell>
          <cell r="Y19">
            <v>108713.45762308931</v>
          </cell>
          <cell r="Z19">
            <v>40226.784180757968</v>
          </cell>
          <cell r="AA19">
            <v>35792.679611650485</v>
          </cell>
          <cell r="AB19">
            <v>4434.1045691074833</v>
          </cell>
          <cell r="AC19">
            <v>0.12388300113926609</v>
          </cell>
          <cell r="AD19">
            <v>148940.24180384728</v>
          </cell>
          <cell r="AE19">
            <v>101296.86256893203</v>
          </cell>
          <cell r="AF19">
            <v>47643.37923491525</v>
          </cell>
          <cell r="AG19">
            <v>0.47033420410720184</v>
          </cell>
          <cell r="AI19" t="str">
            <v>Remuneraciones</v>
          </cell>
          <cell r="AJ19">
            <v>129365.11803177654</v>
          </cell>
          <cell r="AK19">
            <v>47868.431354880449</v>
          </cell>
          <cell r="AL19">
            <v>47723.572815533982</v>
          </cell>
          <cell r="AM19">
            <v>144.8585393464673</v>
          </cell>
          <cell r="AN19">
            <v>3.0353666081621611E-3</v>
          </cell>
          <cell r="AO19">
            <v>177233.54938665699</v>
          </cell>
          <cell r="AP19">
            <v>129315.48762918886</v>
          </cell>
          <cell r="AQ19">
            <v>47918.061757468124</v>
          </cell>
          <cell r="AR19">
            <v>0.37055160705013762</v>
          </cell>
          <cell r="AT19" t="str">
            <v>Remuneraciones</v>
          </cell>
          <cell r="AU19">
            <v>56602.366164822968</v>
          </cell>
          <cell r="AV19">
            <v>20944.335849630639</v>
          </cell>
          <cell r="AW19">
            <v>25117.669902912621</v>
          </cell>
          <cell r="AX19">
            <v>-4173.3340532819821</v>
          </cell>
          <cell r="AY19">
            <v>-0.16615132173538302</v>
          </cell>
          <cell r="AZ19">
            <v>77546.702014453607</v>
          </cell>
          <cell r="BA19">
            <v>56717.319135609141</v>
          </cell>
          <cell r="BB19">
            <v>20829.382878844466</v>
          </cell>
          <cell r="BC19">
            <v>0.36724907305724613</v>
          </cell>
        </row>
        <row r="20">
          <cell r="M20" t="str">
            <v>Combustibles</v>
          </cell>
          <cell r="N20">
            <v>51248.568541556924</v>
          </cell>
          <cell r="O20">
            <v>28112.089537428787</v>
          </cell>
          <cell r="P20">
            <v>16607</v>
          </cell>
          <cell r="Q20">
            <v>11505.089537428787</v>
          </cell>
          <cell r="R20">
            <v>0.69278554449501939</v>
          </cell>
          <cell r="S20">
            <v>79360.658078985711</v>
          </cell>
          <cell r="T20">
            <v>65320.866666666669</v>
          </cell>
          <cell r="U20">
            <v>14039.791412319042</v>
          </cell>
          <cell r="V20">
            <v>0.21493577977102327</v>
          </cell>
          <cell r="X20" t="str">
            <v>Combustibles</v>
          </cell>
          <cell r="Y20">
            <v>71574.831044362698</v>
          </cell>
          <cell r="Z20">
            <v>39261.936795636662</v>
          </cell>
          <cell r="AA20">
            <v>29927</v>
          </cell>
          <cell r="AB20">
            <v>9334.9367956366623</v>
          </cell>
          <cell r="AC20">
            <v>0.31192357388434067</v>
          </cell>
          <cell r="AD20">
            <v>110836.76783999936</v>
          </cell>
          <cell r="AE20">
            <v>90778.566666666666</v>
          </cell>
          <cell r="AF20">
            <v>20058.201173332694</v>
          </cell>
          <cell r="AG20">
            <v>0.22095745625710506</v>
          </cell>
          <cell r="AI20" t="str">
            <v>Combustibles</v>
          </cell>
          <cell r="AJ20">
            <v>83578.38319396865</v>
          </cell>
          <cell r="AK20">
            <v>45846.412077581132</v>
          </cell>
          <cell r="AL20">
            <v>39156</v>
          </cell>
          <cell r="AM20">
            <v>6690.4120775811316</v>
          </cell>
          <cell r="AN20">
            <v>0.17086556536881017</v>
          </cell>
          <cell r="AO20">
            <v>129424.79527154978</v>
          </cell>
          <cell r="AP20">
            <v>106100.12903225806</v>
          </cell>
          <cell r="AQ20">
            <v>23324.666239291721</v>
          </cell>
          <cell r="AR20">
            <v>0.21983636072864932</v>
          </cell>
          <cell r="AT20" t="str">
            <v>Combustibles</v>
          </cell>
          <cell r="AU20">
            <v>33284.77022011175</v>
          </cell>
          <cell r="AV20">
            <v>18258.157589353388</v>
          </cell>
          <cell r="AW20">
            <v>18758</v>
          </cell>
          <cell r="AX20">
            <v>-499.84241064661182</v>
          </cell>
          <cell r="AY20">
            <v>-2.6646892560326891E-2</v>
          </cell>
          <cell r="AZ20">
            <v>51542.927809465138</v>
          </cell>
          <cell r="BA20">
            <v>42356.774193548386</v>
          </cell>
          <cell r="BB20">
            <v>9186.1536159167517</v>
          </cell>
          <cell r="BC20">
            <v>0.2168756660726999</v>
          </cell>
        </row>
        <row r="21">
          <cell r="M21" t="str">
            <v>Mantención de Buses</v>
          </cell>
          <cell r="N21">
            <v>9481.0575372360745</v>
          </cell>
          <cell r="O21">
            <v>9598.8271896993847</v>
          </cell>
          <cell r="P21">
            <v>7718.37</v>
          </cell>
          <cell r="Q21">
            <v>1880.4571896993848</v>
          </cell>
          <cell r="R21">
            <v>0.2436339783787749</v>
          </cell>
          <cell r="S21">
            <v>19079.884726935459</v>
          </cell>
          <cell r="T21">
            <v>30358.922000000002</v>
          </cell>
          <cell r="U21">
            <v>-11279.037273064543</v>
          </cell>
          <cell r="V21">
            <v>-0.37152298336102124</v>
          </cell>
          <cell r="X21" t="str">
            <v>Mantención de Buses</v>
          </cell>
          <cell r="Y21">
            <v>12691.688385072835</v>
          </cell>
          <cell r="Z21">
            <v>12849.339124393036</v>
          </cell>
          <cell r="AA21">
            <v>13331.73</v>
          </cell>
          <cell r="AB21">
            <v>-482.39087560696316</v>
          </cell>
          <cell r="AC21">
            <v>-3.6183666756449705E-2</v>
          </cell>
          <cell r="AD21">
            <v>25541.027509465872</v>
          </cell>
          <cell r="AE21">
            <v>40439.580999999998</v>
          </cell>
          <cell r="AF21">
            <v>-14898.553490534126</v>
          </cell>
          <cell r="AG21">
            <v>-0.36841512998203735</v>
          </cell>
          <cell r="AI21" t="str">
            <v>Mantención de Buses</v>
          </cell>
          <cell r="AJ21">
            <v>15102.654279011404</v>
          </cell>
          <cell r="AK21">
            <v>15290.253008238309</v>
          </cell>
          <cell r="AL21">
            <v>17775.64</v>
          </cell>
          <cell r="AM21">
            <v>-2485.3869917616903</v>
          </cell>
          <cell r="AN21">
            <v>-0.13981983162134756</v>
          </cell>
          <cell r="AO21">
            <v>30392.907287249713</v>
          </cell>
          <cell r="AP21">
            <v>48166.25032258065</v>
          </cell>
          <cell r="AQ21">
            <v>-17773.343035330938</v>
          </cell>
          <cell r="AR21">
            <v>-0.36899993078760956</v>
          </cell>
          <cell r="AT21" t="str">
            <v>Mantención de Buses</v>
          </cell>
          <cell r="AU21">
            <v>6608.0097986796882</v>
          </cell>
          <cell r="AV21">
            <v>6690.0916776692684</v>
          </cell>
          <cell r="AW21">
            <v>9355.5999999999985</v>
          </cell>
          <cell r="AX21">
            <v>-2665.5083223307302</v>
          </cell>
          <cell r="AY21">
            <v>-0.2849104624322043</v>
          </cell>
          <cell r="AZ21">
            <v>13298.101476348957</v>
          </cell>
          <cell r="BA21">
            <v>21125.548387096769</v>
          </cell>
          <cell r="BB21">
            <v>-7827.4469107478126</v>
          </cell>
          <cell r="BC21">
            <v>-0.37052041288209697</v>
          </cell>
        </row>
        <row r="22">
          <cell r="M22" t="str">
            <v>Otros</v>
          </cell>
          <cell r="N22">
            <v>3990.5969360030554</v>
          </cell>
          <cell r="O22">
            <v>1693.3010988051724</v>
          </cell>
          <cell r="P22">
            <v>1601.9417475728155</v>
          </cell>
          <cell r="Q22">
            <v>91.359351232356858</v>
          </cell>
          <cell r="R22">
            <v>5.7030382890501552E-2</v>
          </cell>
          <cell r="S22">
            <v>5683.8980348082277</v>
          </cell>
          <cell r="T22">
            <v>6300.9708737864084</v>
          </cell>
          <cell r="U22">
            <v>-617.0728389781807</v>
          </cell>
          <cell r="V22">
            <v>-9.7932977526583365E-2</v>
          </cell>
          <cell r="X22" t="str">
            <v>Otros</v>
          </cell>
          <cell r="Y22">
            <v>5341.9581711495439</v>
          </cell>
          <cell r="Z22">
            <v>2266.7144254460145</v>
          </cell>
          <cell r="AA22">
            <v>2766.990291262136</v>
          </cell>
          <cell r="AB22">
            <v>-500.2758658161215</v>
          </cell>
          <cell r="AC22">
            <v>-0.18080145325986144</v>
          </cell>
          <cell r="AD22">
            <v>7608.6725965955584</v>
          </cell>
          <cell r="AE22">
            <v>8393.2038834951454</v>
          </cell>
          <cell r="AF22">
            <v>-784.53128689958703</v>
          </cell>
          <cell r="AG22">
            <v>-9.3472206536330205E-2</v>
          </cell>
          <cell r="AI22" t="str">
            <v>Otros</v>
          </cell>
          <cell r="AJ22">
            <v>6356.7387556331487</v>
          </cell>
          <cell r="AK22">
            <v>2697.308922036118</v>
          </cell>
          <cell r="AL22">
            <v>3689.3203883495148</v>
          </cell>
          <cell r="AM22">
            <v>-992.0114663133968</v>
          </cell>
          <cell r="AN22">
            <v>-0.26888731850073649</v>
          </cell>
          <cell r="AO22">
            <v>9054.0476776692667</v>
          </cell>
          <cell r="AP22">
            <v>9996.8681490761064</v>
          </cell>
          <cell r="AQ22">
            <v>-942.82047140683972</v>
          </cell>
          <cell r="AR22">
            <v>-9.4311584122870884E-2</v>
          </cell>
          <cell r="AT22" t="str">
            <v>Otros</v>
          </cell>
          <cell r="AU22">
            <v>2781.3251372142504</v>
          </cell>
          <cell r="AV22">
            <v>1180.1795537126959</v>
          </cell>
          <cell r="AW22">
            <v>1941.7475728155341</v>
          </cell>
          <cell r="AX22">
            <v>-761.56801910283821</v>
          </cell>
          <cell r="AY22">
            <v>-0.39220752983796164</v>
          </cell>
          <cell r="AZ22">
            <v>3961.5046909269463</v>
          </cell>
          <cell r="BA22">
            <v>4384.5912934544313</v>
          </cell>
          <cell r="BB22">
            <v>-423.08660252748496</v>
          </cell>
          <cell r="BC22">
            <v>-9.6493965847875687E-2</v>
          </cell>
        </row>
        <row r="23">
          <cell r="M23" t="str">
            <v>Total Ctos de Explotación</v>
          </cell>
          <cell r="N23">
            <v>145932.31359910726</v>
          </cell>
          <cell r="O23">
            <v>69454.786653664269</v>
          </cell>
          <cell r="P23">
            <v>46649.38941747573</v>
          </cell>
          <cell r="Q23">
            <v>22805.397236188539</v>
          </cell>
          <cell r="R23">
            <v>0.4888680756804335</v>
          </cell>
          <cell r="S23">
            <v>215387.10025277152</v>
          </cell>
          <cell r="T23">
            <v>183487.59837540452</v>
          </cell>
          <cell r="U23">
            <v>31899.501877366998</v>
          </cell>
          <cell r="V23">
            <v>0.17385099679653854</v>
          </cell>
          <cell r="X23" t="str">
            <v>Total Ctos de Explotación</v>
          </cell>
          <cell r="Y23">
            <v>198321.93522367437</v>
          </cell>
          <cell r="Z23">
            <v>94604.774526233683</v>
          </cell>
          <cell r="AA23">
            <v>81818.399902912613</v>
          </cell>
          <cell r="AB23">
            <v>12786.37462332106</v>
          </cell>
          <cell r="AC23">
            <v>0.1562774955082675</v>
          </cell>
          <cell r="AD23">
            <v>292926.70974990807</v>
          </cell>
          <cell r="AE23">
            <v>240908.21411909387</v>
          </cell>
          <cell r="AF23">
            <v>52018.495630814228</v>
          </cell>
          <cell r="AG23">
            <v>0.21592661678650232</v>
          </cell>
          <cell r="AI23" t="str">
            <v>Total Ctos de Explotación</v>
          </cell>
          <cell r="AJ23">
            <v>234402.89426038976</v>
          </cell>
          <cell r="AK23">
            <v>111702.405362736</v>
          </cell>
          <cell r="AL23">
            <v>108344.5332038835</v>
          </cell>
          <cell r="AM23">
            <v>3357.8721588525118</v>
          </cell>
          <cell r="AN23">
            <v>3.0992538890113122E-2</v>
          </cell>
          <cell r="AO23">
            <v>346105.29962312576</v>
          </cell>
          <cell r="AP23">
            <v>293578.73513310368</v>
          </cell>
          <cell r="AQ23">
            <v>52526.564490022065</v>
          </cell>
          <cell r="AR23">
            <v>0.17891815109226969</v>
          </cell>
          <cell r="AT23" t="str">
            <v>Total Ctos de Explotación</v>
          </cell>
          <cell r="AU23">
            <v>99276.471320828656</v>
          </cell>
          <cell r="AV23">
            <v>47072.764670365992</v>
          </cell>
          <cell r="AW23">
            <v>55173.017475728149</v>
          </cell>
          <cell r="AX23">
            <v>-8100.2528053621627</v>
          </cell>
          <cell r="AY23">
            <v>-0.14681547567931455</v>
          </cell>
          <cell r="AZ23">
            <v>146349.23599119467</v>
          </cell>
          <cell r="BA23">
            <v>124584.23300970874</v>
          </cell>
          <cell r="BB23">
            <v>21765.002981485919</v>
          </cell>
          <cell r="BC23">
            <v>0.17470110346780232</v>
          </cell>
        </row>
        <row r="25">
          <cell r="M25" t="str">
            <v>Margen de Explotación</v>
          </cell>
          <cell r="N25">
            <v>103451.0392649704</v>
          </cell>
          <cell r="O25">
            <v>23511.956647306608</v>
          </cell>
          <cell r="P25">
            <v>82626.61058252427</v>
          </cell>
          <cell r="Q25">
            <v>-59114.653935217655</v>
          </cell>
          <cell r="R25">
            <v>-0.715443287803464</v>
          </cell>
          <cell r="S25">
            <v>126962.99591227702</v>
          </cell>
          <cell r="T25">
            <v>324998.00162459549</v>
          </cell>
          <cell r="U25">
            <v>-198035.00571231841</v>
          </cell>
          <cell r="V25">
            <v>-0.60934222586718623</v>
          </cell>
          <cell r="X25" t="str">
            <v>Margen de Explotación</v>
          </cell>
          <cell r="Y25">
            <v>207489.49908700524</v>
          </cell>
          <cell r="Z25">
            <v>101916.83435726144</v>
          </cell>
          <cell r="AA25">
            <v>148113.60009708739</v>
          </cell>
          <cell r="AB25">
            <v>-46196.765739825947</v>
          </cell>
          <cell r="AC25">
            <v>-0.31190090383019725</v>
          </cell>
          <cell r="AD25">
            <v>309406.3334442667</v>
          </cell>
          <cell r="AE25">
            <v>456552.18588090618</v>
          </cell>
          <cell r="AF25">
            <v>-147145.85243663954</v>
          </cell>
          <cell r="AG25">
            <v>-0.32229799130788356</v>
          </cell>
          <cell r="AI25" t="str">
            <v>Margen de Explotación</v>
          </cell>
          <cell r="AJ25">
            <v>41972.631487183069</v>
          </cell>
          <cell r="AK25">
            <v>53446.127481924224</v>
          </cell>
          <cell r="AL25">
            <v>176797.4667961165</v>
          </cell>
          <cell r="AM25">
            <v>-123351.3393141923</v>
          </cell>
          <cell r="AN25">
            <v>-0.69769856745991465</v>
          </cell>
          <cell r="AO25">
            <v>95418.758969107294</v>
          </cell>
          <cell r="AP25">
            <v>479064.10357657378</v>
          </cell>
          <cell r="AQ25">
            <v>-383645.34460746648</v>
          </cell>
          <cell r="AR25">
            <v>-0.80082256579707289</v>
          </cell>
          <cell r="AT25" t="str">
            <v>Margen de Explotación</v>
          </cell>
          <cell r="AU25">
            <v>-12370.311243158751</v>
          </cell>
          <cell r="AV25">
            <v>30651.944300507814</v>
          </cell>
          <cell r="AW25">
            <v>82568.982524271851</v>
          </cell>
          <cell r="AX25">
            <v>-51917.038223764022</v>
          </cell>
          <cell r="AY25">
            <v>-0.62877168443371056</v>
          </cell>
          <cell r="AZ25">
            <v>18281.633057349041</v>
          </cell>
          <cell r="BA25">
            <v>186446.0895709364</v>
          </cell>
          <cell r="BB25">
            <v>-168164.45651358736</v>
          </cell>
          <cell r="BC25">
            <v>-0.90194681422699674</v>
          </cell>
        </row>
        <row r="26">
          <cell r="M26" t="str">
            <v>Mg/Vtas %</v>
          </cell>
          <cell r="N26">
            <v>0.41482736548720117</v>
          </cell>
          <cell r="O26">
            <v>0.2529071774751635</v>
          </cell>
          <cell r="P26">
            <v>0.63914887978065749</v>
          </cell>
          <cell r="S26">
            <v>0.37085719365788516</v>
          </cell>
          <cell r="T26">
            <v>0.63914887978065749</v>
          </cell>
          <cell r="X26" t="str">
            <v>Mg/Vtas %</v>
          </cell>
          <cell r="Y26">
            <v>0.51129534937686405</v>
          </cell>
          <cell r="Z26">
            <v>0.51860370437777814</v>
          </cell>
          <cell r="AA26">
            <v>0.64416262241483302</v>
          </cell>
          <cell r="AD26">
            <v>0.51367982703303738</v>
          </cell>
          <cell r="AE26">
            <v>0.65459226915378443</v>
          </cell>
          <cell r="AI26" t="str">
            <v>Mg/Vtas %</v>
          </cell>
          <cell r="AK26">
            <v>0.32362459757481465</v>
          </cell>
          <cell r="AL26">
            <v>0.62003306000559899</v>
          </cell>
          <cell r="AO26">
            <v>0.21611225280303634</v>
          </cell>
          <cell r="AP26">
            <v>0.62003306000559899</v>
          </cell>
          <cell r="AT26" t="str">
            <v>Mg/Vtas %</v>
          </cell>
          <cell r="AV26">
            <v>0.39436550752469435</v>
          </cell>
          <cell r="AW26">
            <v>0.5994466649552922</v>
          </cell>
          <cell r="AZ26">
            <v>0.11104620392885399</v>
          </cell>
          <cell r="BA26">
            <v>0.59944666495529209</v>
          </cell>
        </row>
      </sheetData>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Y99"/>
  <sheetViews>
    <sheetView tabSelected="1" zoomScale="80" zoomScaleNormal="80" workbookViewId="0">
      <selection activeCell="L27" sqref="L27"/>
    </sheetView>
  </sheetViews>
  <sheetFormatPr baseColWidth="10" defaultRowHeight="15" x14ac:dyDescent="0.25"/>
  <cols>
    <col min="1" max="1" width="20.28515625" customWidth="1"/>
    <col min="2" max="2" width="44.7109375" customWidth="1"/>
    <col min="3" max="3" width="9" customWidth="1"/>
    <col min="4" max="4" width="11.140625" customWidth="1"/>
    <col min="5" max="5" width="9" customWidth="1"/>
    <col min="6" max="6" width="11.7109375" customWidth="1"/>
    <col min="7" max="7" width="9" customWidth="1"/>
    <col min="8" max="8" width="11" customWidth="1"/>
    <col min="9" max="9" width="2.5703125" customWidth="1"/>
    <col min="10" max="10" width="11.42578125" customWidth="1"/>
    <col min="11" max="11" width="23.42578125" bestFit="1" customWidth="1"/>
    <col min="12" max="12" width="15.85546875" customWidth="1"/>
    <col min="13" max="13" width="18.7109375" bestFit="1" customWidth="1"/>
    <col min="14" max="14" width="11.42578125" customWidth="1"/>
    <col min="15" max="15" width="12.28515625" bestFit="1" customWidth="1"/>
    <col min="16" max="44" width="5.7109375" customWidth="1"/>
  </cols>
  <sheetData>
    <row r="1" spans="1:51" ht="15" customHeight="1" x14ac:dyDescent="0.25">
      <c r="A1" s="161" t="s">
        <v>0</v>
      </c>
      <c r="B1" s="162"/>
      <c r="C1" s="162"/>
      <c r="D1" s="162"/>
      <c r="E1" s="162"/>
      <c r="F1" s="162"/>
      <c r="G1" s="162"/>
      <c r="H1" s="163"/>
      <c r="K1" s="1"/>
      <c r="L1" s="1" t="s">
        <v>1</v>
      </c>
      <c r="M1" s="1"/>
      <c r="N1" s="1"/>
      <c r="O1" s="1"/>
      <c r="P1" s="1">
        <v>1</v>
      </c>
      <c r="Q1" s="1">
        <v>4.5</v>
      </c>
      <c r="R1" s="1">
        <v>1</v>
      </c>
      <c r="S1" s="1">
        <v>1.5</v>
      </c>
      <c r="T1" s="1">
        <v>1.5</v>
      </c>
      <c r="U1" s="1">
        <v>3</v>
      </c>
      <c r="V1" s="1">
        <v>1.5</v>
      </c>
      <c r="W1" s="1">
        <v>2.5</v>
      </c>
      <c r="X1" s="1">
        <v>2</v>
      </c>
      <c r="Y1" s="1">
        <v>2</v>
      </c>
      <c r="Z1" s="101">
        <v>1.5</v>
      </c>
      <c r="AA1" s="101">
        <v>2</v>
      </c>
      <c r="AB1" s="1">
        <v>1</v>
      </c>
      <c r="AC1" s="1">
        <v>4.5</v>
      </c>
      <c r="AD1" s="1">
        <v>1</v>
      </c>
      <c r="AE1" s="1">
        <v>2.5</v>
      </c>
      <c r="AF1" s="1">
        <v>2.9999999999999987</v>
      </c>
      <c r="AG1" s="1">
        <v>3</v>
      </c>
      <c r="AH1" s="1">
        <v>4.5</v>
      </c>
      <c r="AI1" s="101">
        <v>2.5</v>
      </c>
      <c r="AJ1" s="101">
        <v>2</v>
      </c>
      <c r="AK1" s="1">
        <v>1</v>
      </c>
      <c r="AL1" s="1">
        <v>4.5</v>
      </c>
      <c r="AM1" s="1">
        <v>2</v>
      </c>
      <c r="AN1" s="1">
        <v>5.4999999999999991</v>
      </c>
      <c r="AO1" s="1">
        <v>5.0000000000000009</v>
      </c>
      <c r="AP1" s="1">
        <v>3</v>
      </c>
      <c r="AQ1" s="101">
        <v>1</v>
      </c>
      <c r="AR1" s="101">
        <v>2</v>
      </c>
    </row>
    <row r="2" spans="1:51" ht="18" x14ac:dyDescent="0.25">
      <c r="K2" s="1"/>
      <c r="L2" s="1"/>
      <c r="M2" s="1"/>
      <c r="N2" s="1"/>
      <c r="O2" s="1"/>
      <c r="P2" s="173" t="s">
        <v>2</v>
      </c>
      <c r="Q2" s="173"/>
      <c r="R2" s="173"/>
      <c r="S2" s="173"/>
      <c r="T2" s="173"/>
      <c r="U2" s="173"/>
      <c r="V2" s="173"/>
      <c r="W2" s="173"/>
      <c r="X2" s="173"/>
      <c r="Y2" s="173"/>
      <c r="Z2" s="173"/>
      <c r="AA2" s="173"/>
      <c r="AB2" s="174" t="s">
        <v>3</v>
      </c>
      <c r="AC2" s="174"/>
      <c r="AD2" s="174"/>
      <c r="AE2" s="174"/>
      <c r="AF2" s="174"/>
      <c r="AG2" s="174"/>
      <c r="AH2" s="174"/>
      <c r="AI2" s="174"/>
      <c r="AJ2" s="174"/>
      <c r="AK2" s="171" t="s">
        <v>4</v>
      </c>
      <c r="AL2" s="171"/>
      <c r="AM2" s="171"/>
      <c r="AN2" s="171"/>
      <c r="AO2" s="171"/>
      <c r="AP2" s="171"/>
      <c r="AQ2" s="171"/>
      <c r="AR2" s="171"/>
      <c r="AS2">
        <v>81</v>
      </c>
    </row>
    <row r="3" spans="1:51" ht="79.5" x14ac:dyDescent="0.25">
      <c r="A3" s="158" t="s">
        <v>5</v>
      </c>
      <c r="B3" s="159"/>
      <c r="C3" s="172" t="s">
        <v>83</v>
      </c>
      <c r="D3" s="172"/>
      <c r="E3" s="172"/>
      <c r="F3" s="172"/>
      <c r="G3" s="172"/>
      <c r="H3" s="172"/>
      <c r="K3" s="1"/>
      <c r="L3" s="1"/>
      <c r="M3" s="1"/>
      <c r="N3" s="1"/>
      <c r="O3" s="1"/>
      <c r="P3" s="2" t="s">
        <v>6</v>
      </c>
      <c r="Q3" s="2" t="s">
        <v>7</v>
      </c>
      <c r="R3" s="2" t="s">
        <v>8</v>
      </c>
      <c r="S3" s="3" t="s">
        <v>9</v>
      </c>
      <c r="T3" s="2" t="s">
        <v>10</v>
      </c>
      <c r="U3" s="3" t="s">
        <v>11</v>
      </c>
      <c r="V3" s="3" t="s">
        <v>12</v>
      </c>
      <c r="W3" s="2" t="s">
        <v>13</v>
      </c>
      <c r="X3" s="2" t="s">
        <v>89</v>
      </c>
      <c r="Y3" s="2" t="s">
        <v>90</v>
      </c>
      <c r="Z3" s="3" t="s">
        <v>14</v>
      </c>
      <c r="AA3" s="2" t="s">
        <v>15</v>
      </c>
      <c r="AB3" s="4" t="s">
        <v>16</v>
      </c>
      <c r="AC3" s="4" t="s">
        <v>17</v>
      </c>
      <c r="AD3" s="4" t="s">
        <v>18</v>
      </c>
      <c r="AE3" s="5" t="s">
        <v>19</v>
      </c>
      <c r="AF3" s="4" t="s">
        <v>20</v>
      </c>
      <c r="AG3" s="4" t="s">
        <v>21</v>
      </c>
      <c r="AH3" s="4" t="s">
        <v>22</v>
      </c>
      <c r="AI3" s="4" t="s">
        <v>23</v>
      </c>
      <c r="AJ3" s="4" t="s">
        <v>24</v>
      </c>
      <c r="AK3" s="6" t="s">
        <v>25</v>
      </c>
      <c r="AL3" s="6" t="s">
        <v>26</v>
      </c>
      <c r="AM3" s="6" t="s">
        <v>27</v>
      </c>
      <c r="AN3" s="7" t="s">
        <v>28</v>
      </c>
      <c r="AO3" s="6" t="s">
        <v>29</v>
      </c>
      <c r="AP3" s="6" t="s">
        <v>30</v>
      </c>
      <c r="AQ3" s="6" t="s">
        <v>31</v>
      </c>
      <c r="AR3" s="6" t="s">
        <v>32</v>
      </c>
    </row>
    <row r="4" spans="1:51" x14ac:dyDescent="0.25">
      <c r="A4" s="158" t="s">
        <v>33</v>
      </c>
      <c r="B4" s="159"/>
      <c r="C4" s="8" t="s">
        <v>34</v>
      </c>
      <c r="D4" s="9">
        <v>3</v>
      </c>
      <c r="E4" s="8" t="s">
        <v>35</v>
      </c>
      <c r="F4" s="9">
        <v>10</v>
      </c>
      <c r="G4" s="10" t="s">
        <v>36</v>
      </c>
      <c r="H4" s="11">
        <v>2025</v>
      </c>
      <c r="K4" s="1"/>
      <c r="L4" s="1"/>
      <c r="M4" s="1"/>
      <c r="N4" s="1"/>
      <c r="O4" s="1"/>
      <c r="P4" s="12">
        <v>0</v>
      </c>
      <c r="Q4" s="13">
        <v>4.1666666666666664E-2</v>
      </c>
      <c r="R4" s="13">
        <v>0.22916666666666499</v>
      </c>
      <c r="S4" s="13">
        <v>0.27083333333333098</v>
      </c>
      <c r="T4" s="13">
        <v>0.33333333333333298</v>
      </c>
      <c r="U4" s="13">
        <v>0.39583333333333298</v>
      </c>
      <c r="V4" s="13">
        <v>0.52083333333333304</v>
      </c>
      <c r="W4" s="13">
        <v>0.58333333333333304</v>
      </c>
      <c r="X4" s="13">
        <v>0.6875</v>
      </c>
      <c r="Y4" s="13">
        <v>0.77083333333333304</v>
      </c>
      <c r="Z4" s="99">
        <v>0.85416666666666596</v>
      </c>
      <c r="AA4" s="99">
        <v>0.91666666666666663</v>
      </c>
      <c r="AB4" s="12">
        <v>0</v>
      </c>
      <c r="AC4" s="13">
        <v>4.1666666666666664E-2</v>
      </c>
      <c r="AD4" s="13">
        <v>0.22916666666666599</v>
      </c>
      <c r="AE4" s="13">
        <v>0.27083333333333298</v>
      </c>
      <c r="AF4" s="13">
        <v>0.375</v>
      </c>
      <c r="AG4" s="13">
        <v>0.5</v>
      </c>
      <c r="AH4" s="13">
        <v>0.625</v>
      </c>
      <c r="AI4" s="99">
        <v>0.8125</v>
      </c>
      <c r="AJ4" s="99">
        <v>0.91666666666666663</v>
      </c>
      <c r="AK4" s="12">
        <v>0</v>
      </c>
      <c r="AL4" s="13">
        <v>4.1666666666666664E-2</v>
      </c>
      <c r="AM4" s="13">
        <v>0.22916666666666599</v>
      </c>
      <c r="AN4" s="13">
        <v>0.3125</v>
      </c>
      <c r="AO4" s="13">
        <v>0.54166666666666663</v>
      </c>
      <c r="AP4" s="13">
        <v>0.75</v>
      </c>
      <c r="AQ4" s="99">
        <v>0.875</v>
      </c>
      <c r="AR4" s="99">
        <v>0.91666666666666663</v>
      </c>
      <c r="AS4" s="14"/>
      <c r="AT4" s="18" t="s">
        <v>37</v>
      </c>
      <c r="AU4" s="18"/>
      <c r="AV4" s="18"/>
      <c r="AW4" s="18" t="s">
        <v>38</v>
      </c>
      <c r="AX4" s="18"/>
      <c r="AY4" s="18"/>
    </row>
    <row r="5" spans="1:51" x14ac:dyDescent="0.25">
      <c r="A5" s="158" t="s">
        <v>39</v>
      </c>
      <c r="B5" s="159"/>
      <c r="C5" s="8" t="s">
        <v>40</v>
      </c>
      <c r="D5" s="141">
        <v>5</v>
      </c>
      <c r="E5" s="138"/>
      <c r="F5" s="139"/>
      <c r="G5" s="10" t="s">
        <v>41</v>
      </c>
      <c r="H5" s="15" t="s">
        <v>91</v>
      </c>
      <c r="K5" s="16" t="s">
        <v>42</v>
      </c>
      <c r="L5" s="16" t="s">
        <v>43</v>
      </c>
      <c r="M5" s="16" t="s">
        <v>44</v>
      </c>
      <c r="N5" s="16" t="s">
        <v>45</v>
      </c>
      <c r="O5" s="16" t="s">
        <v>46</v>
      </c>
      <c r="P5" s="12">
        <v>4.1655092592592598E-2</v>
      </c>
      <c r="Q5" s="12">
        <v>0.22915509259259259</v>
      </c>
      <c r="R5" s="12">
        <v>0.27082175925925928</v>
      </c>
      <c r="S5" s="12">
        <v>0.33332175925925928</v>
      </c>
      <c r="T5" s="12">
        <v>0.39582175925925928</v>
      </c>
      <c r="U5" s="12">
        <v>0.52082175925925933</v>
      </c>
      <c r="V5" s="12">
        <v>0.58332175925925933</v>
      </c>
      <c r="W5" s="12">
        <v>0.68748842592592585</v>
      </c>
      <c r="X5" s="12">
        <v>0.77082175925925922</v>
      </c>
      <c r="Y5" s="12">
        <v>0.85415509259259259</v>
      </c>
      <c r="Z5" s="102">
        <v>0.91665509259259259</v>
      </c>
      <c r="AA5" s="102">
        <v>0.99998842592592585</v>
      </c>
      <c r="AB5" s="12">
        <v>4.0972222222222222E-2</v>
      </c>
      <c r="AC5" s="12">
        <v>0.22847222222222199</v>
      </c>
      <c r="AD5" s="12">
        <v>0.27013888888888898</v>
      </c>
      <c r="AE5" s="12">
        <v>0.3743055555555555</v>
      </c>
      <c r="AF5" s="12">
        <v>0.4993055555555555</v>
      </c>
      <c r="AG5" s="12">
        <v>0.62430555555555556</v>
      </c>
      <c r="AH5" s="12">
        <v>0.8125</v>
      </c>
      <c r="AI5" s="102">
        <v>0.91665509259259259</v>
      </c>
      <c r="AJ5" s="102">
        <v>0.999305555555556</v>
      </c>
      <c r="AK5" s="12">
        <v>4.0972222222222222E-2</v>
      </c>
      <c r="AL5" s="12">
        <v>0.22847222222222199</v>
      </c>
      <c r="AM5" s="12">
        <v>0.31180555555555556</v>
      </c>
      <c r="AN5" s="12">
        <v>0.54097222222222219</v>
      </c>
      <c r="AO5" s="12">
        <v>0.74930555555555556</v>
      </c>
      <c r="AP5" s="12">
        <v>0.87430555555555556</v>
      </c>
      <c r="AQ5" s="102">
        <v>0.91665509259259259</v>
      </c>
      <c r="AR5" s="102">
        <v>0.999305555555556</v>
      </c>
      <c r="AS5" s="14" t="s">
        <v>38</v>
      </c>
      <c r="AT5" s="14" t="s">
        <v>47</v>
      </c>
      <c r="AU5" s="14" t="s">
        <v>48</v>
      </c>
      <c r="AV5" s="14" t="s">
        <v>4</v>
      </c>
      <c r="AW5" s="14" t="s">
        <v>47</v>
      </c>
      <c r="AX5" s="14" t="s">
        <v>48</v>
      </c>
      <c r="AY5" s="14" t="s">
        <v>4</v>
      </c>
    </row>
    <row r="6" spans="1:51" x14ac:dyDescent="0.25">
      <c r="A6" s="158" t="s">
        <v>49</v>
      </c>
      <c r="B6" s="159"/>
      <c r="C6" s="179" t="s">
        <v>83</v>
      </c>
      <c r="D6" s="179"/>
      <c r="E6" s="179"/>
      <c r="F6" s="179"/>
      <c r="G6" s="17" t="s">
        <v>50</v>
      </c>
      <c r="H6" s="18"/>
      <c r="K6" s="19" t="s">
        <v>51</v>
      </c>
      <c r="L6" s="19">
        <v>504</v>
      </c>
      <c r="M6" s="19">
        <v>504</v>
      </c>
      <c r="N6" s="19" t="s">
        <v>52</v>
      </c>
      <c r="O6" s="20" t="s">
        <v>53</v>
      </c>
      <c r="P6" s="14">
        <v>0</v>
      </c>
      <c r="Q6" s="14">
        <v>0</v>
      </c>
      <c r="R6" s="14">
        <v>8.0000000000001297</v>
      </c>
      <c r="S6" s="14">
        <v>10.666666666666325</v>
      </c>
      <c r="T6" s="14">
        <v>6.666666666666667</v>
      </c>
      <c r="U6" s="14">
        <v>4.9999999999999982</v>
      </c>
      <c r="V6" s="14">
        <v>5.333333333333333</v>
      </c>
      <c r="W6" s="14">
        <v>7.1999999999999797</v>
      </c>
      <c r="X6" s="14">
        <v>6.5000000000000231</v>
      </c>
      <c r="Y6" s="14">
        <v>5.0000000000000249</v>
      </c>
      <c r="Z6" s="100">
        <v>3.9999999999999574</v>
      </c>
      <c r="AA6" s="100">
        <v>2</v>
      </c>
      <c r="AB6" s="14">
        <v>0</v>
      </c>
      <c r="AC6" s="14">
        <v>0</v>
      </c>
      <c r="AD6" s="14">
        <v>3.9999999999999689</v>
      </c>
      <c r="AE6" s="14">
        <v>5.599999999999981</v>
      </c>
      <c r="AF6" s="14">
        <v>5.666666666666667</v>
      </c>
      <c r="AG6" s="14">
        <v>4.666666666666667</v>
      </c>
      <c r="AH6" s="14">
        <v>4.666666666666667</v>
      </c>
      <c r="AI6" s="100">
        <v>4.0000000000000018</v>
      </c>
      <c r="AJ6" s="100">
        <v>2</v>
      </c>
      <c r="AK6" s="14">
        <v>0</v>
      </c>
      <c r="AL6" s="14">
        <v>0</v>
      </c>
      <c r="AM6" s="14">
        <v>4.4999999999999645</v>
      </c>
      <c r="AN6" s="14">
        <v>4.3636363636363642</v>
      </c>
      <c r="AO6" s="14">
        <v>3.9999999999999991</v>
      </c>
      <c r="AP6" s="14">
        <v>3.6666666666666665</v>
      </c>
      <c r="AQ6" s="100">
        <v>4.0000000000000036</v>
      </c>
      <c r="AR6" s="100">
        <v>2</v>
      </c>
      <c r="AS6" s="21">
        <v>32.42</v>
      </c>
      <c r="AT6" s="18">
        <f>+SUMPRODUCT(P6:AA6,$P$1:$AA$1)</f>
        <v>107.9999999999996</v>
      </c>
      <c r="AU6" s="18">
        <f>+SUMPRODUCT($AB$1:$AJ$1,AB6:AJ6)</f>
        <v>83.999999999999915</v>
      </c>
      <c r="AV6" s="18">
        <f>+SUMPRODUCT(AK6:AR6,$AK$1:$AR$1)</f>
        <v>71.999999999999929</v>
      </c>
      <c r="AW6" s="22">
        <f>+AS6*$AT6</f>
        <v>3501.3599999999874</v>
      </c>
      <c r="AX6" s="22">
        <f t="shared" ref="AX6:AY9" si="0">+AU6*$AS6</f>
        <v>2723.2799999999975</v>
      </c>
      <c r="AY6" s="22">
        <f t="shared" si="0"/>
        <v>2334.239999999998</v>
      </c>
    </row>
    <row r="7" spans="1:51" x14ac:dyDescent="0.25">
      <c r="A7" s="158" t="s">
        <v>54</v>
      </c>
      <c r="B7" s="159"/>
      <c r="C7" s="168">
        <v>504</v>
      </c>
      <c r="D7" s="169"/>
      <c r="E7" s="169"/>
      <c r="F7" s="169"/>
      <c r="G7" s="169"/>
      <c r="H7" s="170"/>
      <c r="K7" s="19" t="s">
        <v>51</v>
      </c>
      <c r="L7" s="19">
        <v>504</v>
      </c>
      <c r="M7" s="19">
        <v>504</v>
      </c>
      <c r="N7" s="19" t="s">
        <v>55</v>
      </c>
      <c r="O7" s="20" t="s">
        <v>53</v>
      </c>
      <c r="P7" s="14">
        <v>0</v>
      </c>
      <c r="Q7" s="14">
        <v>0</v>
      </c>
      <c r="R7" s="14">
        <v>5.0000000000000808</v>
      </c>
      <c r="S7" s="14">
        <v>5.9999999999998082</v>
      </c>
      <c r="T7" s="14">
        <v>6</v>
      </c>
      <c r="U7" s="14">
        <v>5.6666666666666643</v>
      </c>
      <c r="V7" s="14">
        <v>5.333333333333333</v>
      </c>
      <c r="W7" s="14">
        <v>6.3999999999999817</v>
      </c>
      <c r="X7" s="14">
        <v>8.5000000000000302</v>
      </c>
      <c r="Y7" s="14">
        <v>6.0000000000000293</v>
      </c>
      <c r="Z7" s="100">
        <v>3.9999999999999574</v>
      </c>
      <c r="AA7" s="100">
        <v>3</v>
      </c>
      <c r="AB7" s="14">
        <v>0</v>
      </c>
      <c r="AC7" s="14">
        <v>0</v>
      </c>
      <c r="AD7" s="14">
        <v>2.9999999999999769</v>
      </c>
      <c r="AE7" s="14">
        <v>4.7999999999999838</v>
      </c>
      <c r="AF7" s="14">
        <v>5</v>
      </c>
      <c r="AG7" s="14">
        <v>4.666666666666667</v>
      </c>
      <c r="AH7" s="14">
        <v>4.666666666666667</v>
      </c>
      <c r="AI7" s="100">
        <v>4.4000000000000012</v>
      </c>
      <c r="AJ7" s="100">
        <v>3</v>
      </c>
      <c r="AK7" s="14">
        <v>0</v>
      </c>
      <c r="AL7" s="14">
        <v>0</v>
      </c>
      <c r="AM7" s="14">
        <v>3.999999999999968</v>
      </c>
      <c r="AN7" s="14">
        <v>4.0000000000000009</v>
      </c>
      <c r="AO7" s="14">
        <v>3.9999999999999991</v>
      </c>
      <c r="AP7" s="14">
        <v>4</v>
      </c>
      <c r="AQ7" s="100">
        <v>4.0000000000000036</v>
      </c>
      <c r="AR7" s="100">
        <v>3</v>
      </c>
      <c r="AS7" s="21">
        <v>31.18</v>
      </c>
      <c r="AT7" s="18">
        <f>+SUMPRODUCT(P7:AA7,$P$1:$AA$1)</f>
        <v>104.9999999999998</v>
      </c>
      <c r="AU7" s="18">
        <f>+SUMPRODUCT($AB$1:$AJ$1,AB7:AJ7)</f>
        <v>81.999999999999929</v>
      </c>
      <c r="AV7" s="18">
        <f>+SUMPRODUCT(AK7:AR7,$AK$1:$AR$1)</f>
        <v>71.999999999999943</v>
      </c>
      <c r="AW7" s="22">
        <f>+AS7*$AT7</f>
        <v>3273.8999999999937</v>
      </c>
      <c r="AX7" s="22">
        <f t="shared" si="0"/>
        <v>2556.7599999999979</v>
      </c>
      <c r="AY7" s="22">
        <f t="shared" si="0"/>
        <v>2244.9599999999982</v>
      </c>
    </row>
    <row r="8" spans="1:51" x14ac:dyDescent="0.25">
      <c r="A8" s="158" t="s">
        <v>56</v>
      </c>
      <c r="B8" s="159"/>
      <c r="C8" s="168"/>
      <c r="D8" s="169"/>
      <c r="E8" s="169"/>
      <c r="F8" s="169"/>
      <c r="G8" s="169"/>
      <c r="H8" s="170"/>
      <c r="K8" s="19" t="s">
        <v>51</v>
      </c>
      <c r="L8" s="19">
        <v>504</v>
      </c>
      <c r="M8" s="19">
        <v>504</v>
      </c>
      <c r="N8" s="19" t="s">
        <v>52</v>
      </c>
      <c r="O8" s="20" t="s">
        <v>57</v>
      </c>
      <c r="P8" s="14">
        <v>0</v>
      </c>
      <c r="Q8" s="14">
        <v>0</v>
      </c>
      <c r="R8" s="14">
        <v>8</v>
      </c>
      <c r="S8" s="14">
        <v>10.666666666666666</v>
      </c>
      <c r="T8" s="14">
        <v>6.666666666666667</v>
      </c>
      <c r="U8" s="14">
        <v>5</v>
      </c>
      <c r="V8" s="14">
        <v>5.333333333333333</v>
      </c>
      <c r="W8" s="14">
        <v>7.2000000000000011</v>
      </c>
      <c r="X8" s="14">
        <v>6.5</v>
      </c>
      <c r="Y8" s="14">
        <v>5</v>
      </c>
      <c r="Z8" s="100">
        <v>3.333333333333298</v>
      </c>
      <c r="AA8" s="100">
        <v>1.5</v>
      </c>
      <c r="AB8" s="14">
        <v>0</v>
      </c>
      <c r="AC8" s="14">
        <v>0</v>
      </c>
      <c r="AD8" s="14">
        <v>4</v>
      </c>
      <c r="AE8" s="14">
        <v>5.6</v>
      </c>
      <c r="AF8" s="14">
        <v>5.6666666666666687</v>
      </c>
      <c r="AG8" s="14">
        <v>4.666666666666667</v>
      </c>
      <c r="AH8" s="14">
        <v>4.666666666666667</v>
      </c>
      <c r="AI8" s="100">
        <v>3.6000000000000014</v>
      </c>
      <c r="AJ8" s="100">
        <v>1.5</v>
      </c>
      <c r="AK8" s="14">
        <v>0</v>
      </c>
      <c r="AL8" s="14">
        <v>0</v>
      </c>
      <c r="AM8" s="14">
        <v>4.5</v>
      </c>
      <c r="AN8" s="14">
        <v>4.3636363636363642</v>
      </c>
      <c r="AO8" s="14">
        <v>3.9999999999999991</v>
      </c>
      <c r="AP8" s="14">
        <v>3.6666666666666665</v>
      </c>
      <c r="AQ8" s="100">
        <v>4.0000000000000036</v>
      </c>
      <c r="AR8" s="100">
        <v>1.5</v>
      </c>
      <c r="AS8" s="122">
        <v>31.8</v>
      </c>
      <c r="AT8" s="18">
        <f>+SUMPRODUCT(P8:AA8,$P$1:$AA$1)</f>
        <v>105.99999999999994</v>
      </c>
      <c r="AU8" s="18">
        <f>+SUMPRODUCT($AB$1:$AJ$1,AB8:AJ8)</f>
        <v>82</v>
      </c>
      <c r="AV8" s="18">
        <f>+SUMPRODUCT(AK8:AR8,$AK$1:$AR$1)</f>
        <v>71</v>
      </c>
      <c r="AW8" s="103">
        <f>+AS8*$AT8+SUMPRODUCT(Z8:AA8,Z1:AA1)*2</f>
        <v>3386.7999999999984</v>
      </c>
      <c r="AX8" s="103">
        <f>+AU8*$AS8+(SUMPRODUCT(AH8:AJ8,AH1:AJ1)*2)</f>
        <v>2673.6</v>
      </c>
      <c r="AY8" s="103">
        <f>+AV8*($AS8+2)</f>
        <v>2399.7999999999997</v>
      </c>
    </row>
    <row r="9" spans="1:51" x14ac:dyDescent="0.25">
      <c r="K9" s="19" t="s">
        <v>51</v>
      </c>
      <c r="L9" s="19">
        <v>504</v>
      </c>
      <c r="M9" s="19">
        <v>504</v>
      </c>
      <c r="N9" s="19" t="s">
        <v>55</v>
      </c>
      <c r="O9" s="20" t="s">
        <v>57</v>
      </c>
      <c r="P9" s="14">
        <v>0</v>
      </c>
      <c r="Q9" s="14">
        <v>0</v>
      </c>
      <c r="R9" s="14">
        <v>5</v>
      </c>
      <c r="S9" s="14">
        <v>6</v>
      </c>
      <c r="T9" s="14">
        <v>6</v>
      </c>
      <c r="U9" s="14">
        <v>5.6666666666666661</v>
      </c>
      <c r="V9" s="14">
        <v>5.333333333333333</v>
      </c>
      <c r="W9" s="14">
        <v>6.4</v>
      </c>
      <c r="X9" s="14">
        <v>8.5</v>
      </c>
      <c r="Y9" s="14">
        <v>6</v>
      </c>
      <c r="Z9" s="100">
        <v>3.9999999999999574</v>
      </c>
      <c r="AA9" s="100">
        <v>2.5</v>
      </c>
      <c r="AB9" s="14">
        <v>0</v>
      </c>
      <c r="AC9" s="14">
        <v>0</v>
      </c>
      <c r="AD9" s="14">
        <v>3</v>
      </c>
      <c r="AE9" s="14">
        <v>4.8</v>
      </c>
      <c r="AF9" s="14">
        <v>5.0000000000000018</v>
      </c>
      <c r="AG9" s="14">
        <v>4.666666666666667</v>
      </c>
      <c r="AH9" s="14">
        <v>4.666666666666667</v>
      </c>
      <c r="AI9" s="100">
        <v>4.0000000000000018</v>
      </c>
      <c r="AJ9" s="100">
        <v>2.5</v>
      </c>
      <c r="AK9" s="14">
        <v>0</v>
      </c>
      <c r="AL9" s="14">
        <v>0</v>
      </c>
      <c r="AM9" s="14">
        <v>4</v>
      </c>
      <c r="AN9" s="14">
        <v>4.0000000000000009</v>
      </c>
      <c r="AO9" s="14">
        <v>3.9999999999999991</v>
      </c>
      <c r="AP9" s="14">
        <v>4</v>
      </c>
      <c r="AQ9" s="100">
        <v>4.0000000000000036</v>
      </c>
      <c r="AR9" s="100">
        <v>2.5</v>
      </c>
      <c r="AS9" s="122">
        <v>31.5</v>
      </c>
      <c r="AT9" s="18">
        <f>+SUMPRODUCT(P9:AA9,$P$1:$AA$1)</f>
        <v>103.99999999999994</v>
      </c>
      <c r="AU9" s="18">
        <f>+SUMPRODUCT($AB$1:$AJ$1,AB9:AJ9)</f>
        <v>80</v>
      </c>
      <c r="AV9" s="18">
        <f>+SUMPRODUCT(AK9:AR9,$AK$1:$AR$1)</f>
        <v>71</v>
      </c>
      <c r="AW9" s="103">
        <f>+AS9*$AT9</f>
        <v>3275.9999999999982</v>
      </c>
      <c r="AX9" s="103">
        <f t="shared" si="0"/>
        <v>2520</v>
      </c>
      <c r="AY9" s="103">
        <f t="shared" si="0"/>
        <v>2236.5</v>
      </c>
    </row>
    <row r="10" spans="1:51" x14ac:dyDescent="0.25">
      <c r="A10" s="23" t="s">
        <v>58</v>
      </c>
      <c r="B10" s="23"/>
    </row>
    <row r="11" spans="1:51" ht="48.75" customHeight="1" x14ac:dyDescent="0.25">
      <c r="A11" s="160" t="s">
        <v>1088</v>
      </c>
      <c r="B11" s="160"/>
      <c r="C11" s="160"/>
      <c r="D11" s="160"/>
      <c r="E11" s="160"/>
      <c r="F11" s="160"/>
      <c r="G11" s="160"/>
      <c r="H11" s="160"/>
      <c r="P11">
        <f t="shared" ref="P11:AR11" si="1">+P6*P1</f>
        <v>0</v>
      </c>
      <c r="Q11">
        <f t="shared" si="1"/>
        <v>0</v>
      </c>
      <c r="R11">
        <f t="shared" si="1"/>
        <v>8.0000000000001297</v>
      </c>
      <c r="S11">
        <f t="shared" si="1"/>
        <v>15.999999999999488</v>
      </c>
      <c r="T11">
        <f t="shared" si="1"/>
        <v>10</v>
      </c>
      <c r="U11">
        <f t="shared" si="1"/>
        <v>14.999999999999995</v>
      </c>
      <c r="V11">
        <f t="shared" si="1"/>
        <v>8</v>
      </c>
      <c r="W11">
        <f t="shared" si="1"/>
        <v>17.99999999999995</v>
      </c>
      <c r="X11">
        <f t="shared" si="1"/>
        <v>13.000000000000046</v>
      </c>
      <c r="Y11">
        <f t="shared" si="1"/>
        <v>10.00000000000005</v>
      </c>
      <c r="Z11">
        <f t="shared" si="1"/>
        <v>5.9999999999999361</v>
      </c>
      <c r="AA11">
        <f t="shared" si="1"/>
        <v>4</v>
      </c>
      <c r="AB11">
        <f t="shared" si="1"/>
        <v>0</v>
      </c>
      <c r="AC11">
        <f t="shared" si="1"/>
        <v>0</v>
      </c>
      <c r="AD11">
        <f t="shared" si="1"/>
        <v>3.9999999999999689</v>
      </c>
      <c r="AE11">
        <f t="shared" si="1"/>
        <v>13.999999999999952</v>
      </c>
      <c r="AF11">
        <f t="shared" si="1"/>
        <v>16.999999999999993</v>
      </c>
      <c r="AG11">
        <f t="shared" si="1"/>
        <v>14</v>
      </c>
      <c r="AH11">
        <f t="shared" si="1"/>
        <v>21</v>
      </c>
      <c r="AI11">
        <f t="shared" si="1"/>
        <v>10.000000000000004</v>
      </c>
      <c r="AJ11">
        <f t="shared" si="1"/>
        <v>4</v>
      </c>
      <c r="AK11">
        <f t="shared" si="1"/>
        <v>0</v>
      </c>
      <c r="AL11">
        <f t="shared" si="1"/>
        <v>0</v>
      </c>
      <c r="AM11">
        <f t="shared" si="1"/>
        <v>8.9999999999999289</v>
      </c>
      <c r="AN11">
        <f t="shared" si="1"/>
        <v>24</v>
      </c>
      <c r="AO11">
        <f t="shared" si="1"/>
        <v>20</v>
      </c>
      <c r="AP11">
        <f t="shared" si="1"/>
        <v>11</v>
      </c>
      <c r="AQ11">
        <f t="shared" si="1"/>
        <v>4.0000000000000036</v>
      </c>
      <c r="AR11">
        <f t="shared" si="1"/>
        <v>4</v>
      </c>
    </row>
    <row r="12" spans="1:51" ht="48.75" customHeight="1" x14ac:dyDescent="0.25">
      <c r="A12" s="160"/>
      <c r="B12" s="160"/>
      <c r="C12" s="160"/>
      <c r="D12" s="160"/>
      <c r="E12" s="160"/>
      <c r="F12" s="160"/>
      <c r="G12" s="160"/>
      <c r="H12" s="160"/>
      <c r="P12">
        <f t="shared" ref="P12:AR12" si="2">+P7*P1</f>
        <v>0</v>
      </c>
      <c r="Q12">
        <f t="shared" si="2"/>
        <v>0</v>
      </c>
      <c r="R12">
        <f t="shared" si="2"/>
        <v>5.0000000000000808</v>
      </c>
      <c r="S12">
        <f t="shared" si="2"/>
        <v>8.9999999999997122</v>
      </c>
      <c r="T12">
        <f t="shared" si="2"/>
        <v>9</v>
      </c>
      <c r="U12">
        <f t="shared" si="2"/>
        <v>16.999999999999993</v>
      </c>
      <c r="V12">
        <f t="shared" si="2"/>
        <v>8</v>
      </c>
      <c r="W12">
        <f t="shared" si="2"/>
        <v>15.999999999999954</v>
      </c>
      <c r="X12">
        <f t="shared" si="2"/>
        <v>17.00000000000006</v>
      </c>
      <c r="Y12">
        <f t="shared" si="2"/>
        <v>12.000000000000059</v>
      </c>
      <c r="Z12">
        <f t="shared" si="2"/>
        <v>5.9999999999999361</v>
      </c>
      <c r="AA12">
        <f t="shared" si="2"/>
        <v>6</v>
      </c>
      <c r="AB12">
        <f t="shared" si="2"/>
        <v>0</v>
      </c>
      <c r="AC12">
        <f t="shared" si="2"/>
        <v>0</v>
      </c>
      <c r="AD12">
        <f t="shared" si="2"/>
        <v>2.9999999999999769</v>
      </c>
      <c r="AE12">
        <f t="shared" si="2"/>
        <v>11.999999999999959</v>
      </c>
      <c r="AF12">
        <f t="shared" si="2"/>
        <v>14.999999999999993</v>
      </c>
      <c r="AG12">
        <f t="shared" si="2"/>
        <v>14</v>
      </c>
      <c r="AH12">
        <f t="shared" si="2"/>
        <v>21</v>
      </c>
      <c r="AI12">
        <f t="shared" si="2"/>
        <v>11.000000000000004</v>
      </c>
      <c r="AJ12">
        <f t="shared" si="2"/>
        <v>6</v>
      </c>
      <c r="AK12">
        <f t="shared" si="2"/>
        <v>0</v>
      </c>
      <c r="AL12">
        <f t="shared" si="2"/>
        <v>0</v>
      </c>
      <c r="AM12">
        <f t="shared" si="2"/>
        <v>7.9999999999999361</v>
      </c>
      <c r="AN12">
        <f t="shared" si="2"/>
        <v>22</v>
      </c>
      <c r="AO12">
        <f t="shared" si="2"/>
        <v>20</v>
      </c>
      <c r="AP12">
        <f t="shared" si="2"/>
        <v>12</v>
      </c>
      <c r="AQ12">
        <f t="shared" si="2"/>
        <v>4.0000000000000036</v>
      </c>
      <c r="AR12">
        <f t="shared" si="2"/>
        <v>6</v>
      </c>
      <c r="AW12" s="24">
        <f>+AW7+AW6</f>
        <v>6775.2599999999811</v>
      </c>
      <c r="AX12" s="24">
        <f>+AX7+AX6</f>
        <v>5280.0399999999954</v>
      </c>
      <c r="AY12" s="24">
        <f>+AY7+AY6</f>
        <v>4579.1999999999962</v>
      </c>
    </row>
    <row r="13" spans="1:51" ht="48.75" customHeight="1" x14ac:dyDescent="0.25">
      <c r="A13" s="160"/>
      <c r="B13" s="160"/>
      <c r="C13" s="160"/>
      <c r="D13" s="160"/>
      <c r="E13" s="160"/>
      <c r="F13" s="160"/>
      <c r="G13" s="160"/>
      <c r="H13" s="160"/>
      <c r="P13">
        <f t="shared" ref="P13:AR13" si="3">+P8*P1</f>
        <v>0</v>
      </c>
      <c r="Q13">
        <f t="shared" si="3"/>
        <v>0</v>
      </c>
      <c r="R13">
        <f t="shared" si="3"/>
        <v>8</v>
      </c>
      <c r="S13">
        <f t="shared" si="3"/>
        <v>16</v>
      </c>
      <c r="T13">
        <f t="shared" si="3"/>
        <v>10</v>
      </c>
      <c r="U13">
        <f t="shared" si="3"/>
        <v>15</v>
      </c>
      <c r="V13">
        <f t="shared" si="3"/>
        <v>8</v>
      </c>
      <c r="W13">
        <f t="shared" si="3"/>
        <v>18.000000000000004</v>
      </c>
      <c r="X13">
        <f t="shared" si="3"/>
        <v>13</v>
      </c>
      <c r="Y13">
        <f t="shared" si="3"/>
        <v>10</v>
      </c>
      <c r="Z13">
        <f t="shared" si="3"/>
        <v>4.9999999999999467</v>
      </c>
      <c r="AA13">
        <f t="shared" si="3"/>
        <v>3</v>
      </c>
      <c r="AB13">
        <f t="shared" si="3"/>
        <v>0</v>
      </c>
      <c r="AC13">
        <f t="shared" si="3"/>
        <v>0</v>
      </c>
      <c r="AD13">
        <f t="shared" si="3"/>
        <v>4</v>
      </c>
      <c r="AE13">
        <f t="shared" si="3"/>
        <v>14</v>
      </c>
      <c r="AF13">
        <f t="shared" si="3"/>
        <v>17</v>
      </c>
      <c r="AG13">
        <f t="shared" si="3"/>
        <v>14</v>
      </c>
      <c r="AH13">
        <f t="shared" si="3"/>
        <v>21</v>
      </c>
      <c r="AI13">
        <f t="shared" si="3"/>
        <v>9.0000000000000036</v>
      </c>
      <c r="AJ13">
        <f t="shared" si="3"/>
        <v>3</v>
      </c>
      <c r="AK13">
        <f t="shared" si="3"/>
        <v>0</v>
      </c>
      <c r="AL13">
        <f t="shared" si="3"/>
        <v>0</v>
      </c>
      <c r="AM13">
        <f t="shared" si="3"/>
        <v>9</v>
      </c>
      <c r="AN13">
        <f t="shared" si="3"/>
        <v>24</v>
      </c>
      <c r="AO13">
        <f t="shared" si="3"/>
        <v>20</v>
      </c>
      <c r="AP13">
        <f t="shared" si="3"/>
        <v>11</v>
      </c>
      <c r="AQ13">
        <f t="shared" si="3"/>
        <v>4.0000000000000036</v>
      </c>
      <c r="AR13">
        <f t="shared" si="3"/>
        <v>3</v>
      </c>
      <c r="AW13" s="24">
        <f>+AW8+AW9</f>
        <v>6662.7999999999965</v>
      </c>
      <c r="AX13" s="24">
        <f>+AX8+AX9</f>
        <v>5193.6000000000004</v>
      </c>
      <c r="AY13" s="24">
        <f>+AY8+AY9</f>
        <v>4636.2999999999993</v>
      </c>
    </row>
    <row r="14" spans="1:51" ht="48.75" customHeight="1" x14ac:dyDescent="0.25">
      <c r="A14" s="160"/>
      <c r="B14" s="160"/>
      <c r="C14" s="160"/>
      <c r="D14" s="160"/>
      <c r="E14" s="160"/>
      <c r="F14" s="160"/>
      <c r="G14" s="160"/>
      <c r="H14" s="160"/>
      <c r="P14">
        <f t="shared" ref="P14:AR14" si="4">+P9*P1</f>
        <v>0</v>
      </c>
      <c r="Q14">
        <f t="shared" si="4"/>
        <v>0</v>
      </c>
      <c r="R14">
        <f t="shared" si="4"/>
        <v>5</v>
      </c>
      <c r="S14">
        <f t="shared" si="4"/>
        <v>9</v>
      </c>
      <c r="T14">
        <f t="shared" si="4"/>
        <v>9</v>
      </c>
      <c r="U14">
        <f t="shared" si="4"/>
        <v>17</v>
      </c>
      <c r="V14">
        <f t="shared" si="4"/>
        <v>8</v>
      </c>
      <c r="W14">
        <f t="shared" si="4"/>
        <v>16</v>
      </c>
      <c r="X14">
        <f t="shared" si="4"/>
        <v>17</v>
      </c>
      <c r="Y14">
        <f t="shared" si="4"/>
        <v>12</v>
      </c>
      <c r="Z14">
        <f t="shared" si="4"/>
        <v>5.9999999999999361</v>
      </c>
      <c r="AA14">
        <f t="shared" si="4"/>
        <v>5</v>
      </c>
      <c r="AB14">
        <f t="shared" si="4"/>
        <v>0</v>
      </c>
      <c r="AC14">
        <f t="shared" si="4"/>
        <v>0</v>
      </c>
      <c r="AD14">
        <f t="shared" si="4"/>
        <v>3</v>
      </c>
      <c r="AE14">
        <f t="shared" si="4"/>
        <v>12</v>
      </c>
      <c r="AF14">
        <f t="shared" si="4"/>
        <v>14.999999999999998</v>
      </c>
      <c r="AG14">
        <f t="shared" si="4"/>
        <v>14</v>
      </c>
      <c r="AH14">
        <f t="shared" si="4"/>
        <v>21</v>
      </c>
      <c r="AI14">
        <f t="shared" si="4"/>
        <v>10.000000000000004</v>
      </c>
      <c r="AJ14">
        <f t="shared" si="4"/>
        <v>5</v>
      </c>
      <c r="AK14">
        <f t="shared" si="4"/>
        <v>0</v>
      </c>
      <c r="AL14">
        <f t="shared" si="4"/>
        <v>0</v>
      </c>
      <c r="AM14">
        <f t="shared" si="4"/>
        <v>8</v>
      </c>
      <c r="AN14">
        <f t="shared" si="4"/>
        <v>22</v>
      </c>
      <c r="AO14">
        <f t="shared" si="4"/>
        <v>20</v>
      </c>
      <c r="AP14">
        <f t="shared" si="4"/>
        <v>12</v>
      </c>
      <c r="AQ14">
        <f t="shared" si="4"/>
        <v>4.0000000000000036</v>
      </c>
      <c r="AR14">
        <f t="shared" si="4"/>
        <v>5</v>
      </c>
      <c r="AW14" s="25"/>
      <c r="AX14" s="25"/>
      <c r="AY14" s="25"/>
    </row>
    <row r="15" spans="1:51" ht="48.75" customHeight="1" x14ac:dyDescent="0.25">
      <c r="A15" s="160"/>
      <c r="B15" s="160"/>
      <c r="C15" s="160"/>
      <c r="D15" s="160"/>
      <c r="E15" s="160"/>
      <c r="F15" s="160"/>
      <c r="G15" s="160"/>
      <c r="H15" s="160"/>
      <c r="P15" s="24">
        <f>P6*$AS$2</f>
        <v>0</v>
      </c>
      <c r="Q15" s="24">
        <f t="shared" ref="Q15:AR15" si="5">Q6*$AS$2</f>
        <v>0</v>
      </c>
      <c r="R15" s="24">
        <f t="shared" si="5"/>
        <v>648.00000000001046</v>
      </c>
      <c r="S15" s="24">
        <f t="shared" si="5"/>
        <v>863.99999999997237</v>
      </c>
      <c r="T15" s="24">
        <f t="shared" si="5"/>
        <v>540</v>
      </c>
      <c r="U15" s="24">
        <f t="shared" si="5"/>
        <v>404.99999999999983</v>
      </c>
      <c r="V15" s="24">
        <f t="shared" si="5"/>
        <v>432</v>
      </c>
      <c r="W15" s="24">
        <f t="shared" si="5"/>
        <v>583.19999999999834</v>
      </c>
      <c r="X15" s="24">
        <f t="shared" si="5"/>
        <v>526.50000000000182</v>
      </c>
      <c r="Y15" s="24">
        <f t="shared" si="5"/>
        <v>405.00000000000199</v>
      </c>
      <c r="Z15" s="24">
        <f t="shared" si="5"/>
        <v>323.99999999999653</v>
      </c>
      <c r="AA15" s="24">
        <f t="shared" si="5"/>
        <v>162</v>
      </c>
      <c r="AB15" s="24">
        <f t="shared" si="5"/>
        <v>0</v>
      </c>
      <c r="AC15" s="24">
        <f t="shared" si="5"/>
        <v>0</v>
      </c>
      <c r="AD15" s="24">
        <f t="shared" si="5"/>
        <v>323.9999999999975</v>
      </c>
      <c r="AE15" s="24">
        <f t="shared" si="5"/>
        <v>453.59999999999849</v>
      </c>
      <c r="AF15" s="24">
        <f t="shared" si="5"/>
        <v>459</v>
      </c>
      <c r="AG15" s="24">
        <f t="shared" si="5"/>
        <v>378</v>
      </c>
      <c r="AH15" s="24">
        <f t="shared" si="5"/>
        <v>378</v>
      </c>
      <c r="AI15" s="24">
        <f t="shared" si="5"/>
        <v>324.00000000000017</v>
      </c>
      <c r="AJ15" s="24">
        <f t="shared" si="5"/>
        <v>162</v>
      </c>
      <c r="AK15" s="24">
        <f t="shared" si="5"/>
        <v>0</v>
      </c>
      <c r="AL15" s="24">
        <f t="shared" si="5"/>
        <v>0</v>
      </c>
      <c r="AM15" s="24">
        <f t="shared" si="5"/>
        <v>364.4999999999971</v>
      </c>
      <c r="AN15" s="24">
        <f t="shared" si="5"/>
        <v>353.4545454545455</v>
      </c>
      <c r="AO15" s="24">
        <f t="shared" si="5"/>
        <v>323.99999999999994</v>
      </c>
      <c r="AP15" s="24">
        <f t="shared" si="5"/>
        <v>297</v>
      </c>
      <c r="AQ15" s="24">
        <f t="shared" si="5"/>
        <v>324.00000000000028</v>
      </c>
      <c r="AR15" s="24">
        <f t="shared" si="5"/>
        <v>162</v>
      </c>
      <c r="AW15" s="25"/>
      <c r="AX15" s="25"/>
      <c r="AY15" s="25"/>
    </row>
    <row r="16" spans="1:51" x14ac:dyDescent="0.25">
      <c r="P16" s="24">
        <f t="shared" ref="P16:AR16" si="6">P7*$AS$2</f>
        <v>0</v>
      </c>
      <c r="Q16" s="24">
        <f t="shared" si="6"/>
        <v>0</v>
      </c>
      <c r="R16" s="24">
        <f t="shared" si="6"/>
        <v>405.00000000000654</v>
      </c>
      <c r="S16" s="24">
        <f t="shared" si="6"/>
        <v>485.99999999998448</v>
      </c>
      <c r="T16" s="24">
        <f t="shared" si="6"/>
        <v>486</v>
      </c>
      <c r="U16" s="24">
        <f t="shared" si="6"/>
        <v>458.99999999999983</v>
      </c>
      <c r="V16" s="24">
        <f t="shared" si="6"/>
        <v>432</v>
      </c>
      <c r="W16" s="24">
        <f t="shared" si="6"/>
        <v>518.3999999999985</v>
      </c>
      <c r="X16" s="24">
        <f t="shared" si="6"/>
        <v>688.5000000000025</v>
      </c>
      <c r="Y16" s="24">
        <f t="shared" si="6"/>
        <v>486.00000000000239</v>
      </c>
      <c r="Z16" s="24">
        <f t="shared" si="6"/>
        <v>323.99999999999653</v>
      </c>
      <c r="AA16" s="24">
        <f t="shared" si="6"/>
        <v>243</v>
      </c>
      <c r="AB16" s="24">
        <f t="shared" si="6"/>
        <v>0</v>
      </c>
      <c r="AC16" s="24">
        <f t="shared" si="6"/>
        <v>0</v>
      </c>
      <c r="AD16" s="24">
        <f t="shared" si="6"/>
        <v>242.99999999999812</v>
      </c>
      <c r="AE16" s="24">
        <f t="shared" si="6"/>
        <v>388.7999999999987</v>
      </c>
      <c r="AF16" s="24">
        <f t="shared" si="6"/>
        <v>405</v>
      </c>
      <c r="AG16" s="24">
        <f t="shared" si="6"/>
        <v>378</v>
      </c>
      <c r="AH16" s="24">
        <f t="shared" si="6"/>
        <v>378</v>
      </c>
      <c r="AI16" s="24">
        <f t="shared" si="6"/>
        <v>356.40000000000009</v>
      </c>
      <c r="AJ16" s="24">
        <f t="shared" si="6"/>
        <v>243</v>
      </c>
      <c r="AK16" s="24">
        <f t="shared" si="6"/>
        <v>0</v>
      </c>
      <c r="AL16" s="24">
        <f t="shared" si="6"/>
        <v>0</v>
      </c>
      <c r="AM16" s="24">
        <f t="shared" si="6"/>
        <v>323.99999999999739</v>
      </c>
      <c r="AN16" s="24">
        <f t="shared" si="6"/>
        <v>324.00000000000006</v>
      </c>
      <c r="AO16" s="24">
        <f t="shared" si="6"/>
        <v>323.99999999999994</v>
      </c>
      <c r="AP16" s="24">
        <f t="shared" si="6"/>
        <v>324</v>
      </c>
      <c r="AQ16" s="24">
        <f t="shared" si="6"/>
        <v>324.00000000000028</v>
      </c>
      <c r="AR16" s="24">
        <f t="shared" si="6"/>
        <v>243</v>
      </c>
    </row>
    <row r="17" spans="1:51" x14ac:dyDescent="0.25">
      <c r="A17" s="23" t="s">
        <v>59</v>
      </c>
      <c r="B17" s="23"/>
      <c r="P17" s="24">
        <f t="shared" ref="P17:AR17" si="7">P8*$AS$2</f>
        <v>0</v>
      </c>
      <c r="Q17" s="24">
        <f t="shared" si="7"/>
        <v>0</v>
      </c>
      <c r="R17" s="24">
        <f t="shared" si="7"/>
        <v>648</v>
      </c>
      <c r="S17" s="24">
        <f t="shared" si="7"/>
        <v>864</v>
      </c>
      <c r="T17" s="24">
        <f t="shared" si="7"/>
        <v>540</v>
      </c>
      <c r="U17" s="24">
        <f t="shared" si="7"/>
        <v>405</v>
      </c>
      <c r="V17" s="24">
        <f t="shared" si="7"/>
        <v>432</v>
      </c>
      <c r="W17" s="24">
        <f t="shared" si="7"/>
        <v>583.20000000000005</v>
      </c>
      <c r="X17" s="24">
        <f t="shared" si="7"/>
        <v>526.5</v>
      </c>
      <c r="Y17" s="24">
        <f t="shared" si="7"/>
        <v>405</v>
      </c>
      <c r="Z17" s="24">
        <f t="shared" si="7"/>
        <v>269.99999999999716</v>
      </c>
      <c r="AA17" s="24">
        <f t="shared" si="7"/>
        <v>121.5</v>
      </c>
      <c r="AB17" s="24">
        <f t="shared" si="7"/>
        <v>0</v>
      </c>
      <c r="AC17" s="24">
        <f t="shared" si="7"/>
        <v>0</v>
      </c>
      <c r="AD17" s="24">
        <f t="shared" si="7"/>
        <v>324</v>
      </c>
      <c r="AE17" s="24">
        <f t="shared" si="7"/>
        <v>453.59999999999997</v>
      </c>
      <c r="AF17" s="24">
        <f t="shared" si="7"/>
        <v>459.00000000000017</v>
      </c>
      <c r="AG17" s="24">
        <f t="shared" si="7"/>
        <v>378</v>
      </c>
      <c r="AH17" s="24">
        <f t="shared" si="7"/>
        <v>378</v>
      </c>
      <c r="AI17" s="24">
        <f t="shared" si="7"/>
        <v>291.60000000000014</v>
      </c>
      <c r="AJ17" s="24">
        <f t="shared" si="7"/>
        <v>121.5</v>
      </c>
      <c r="AK17" s="24">
        <f t="shared" si="7"/>
        <v>0</v>
      </c>
      <c r="AL17" s="24">
        <f t="shared" si="7"/>
        <v>0</v>
      </c>
      <c r="AM17" s="24">
        <f t="shared" si="7"/>
        <v>364.5</v>
      </c>
      <c r="AN17" s="24">
        <f t="shared" si="7"/>
        <v>353.4545454545455</v>
      </c>
      <c r="AO17" s="24">
        <f t="shared" si="7"/>
        <v>323.99999999999994</v>
      </c>
      <c r="AP17" s="24">
        <f t="shared" si="7"/>
        <v>297</v>
      </c>
      <c r="AQ17" s="24">
        <f t="shared" si="7"/>
        <v>324.00000000000028</v>
      </c>
      <c r="AR17" s="24">
        <f t="shared" si="7"/>
        <v>121.5</v>
      </c>
    </row>
    <row r="18" spans="1:51" x14ac:dyDescent="0.25">
      <c r="A18" s="160" t="s">
        <v>1073</v>
      </c>
      <c r="B18" s="160"/>
      <c r="C18" s="160"/>
      <c r="D18" s="160"/>
      <c r="E18" s="160"/>
      <c r="F18" s="160"/>
      <c r="G18" s="160"/>
      <c r="H18" s="160"/>
      <c r="P18" s="24">
        <f t="shared" ref="P18:AR18" si="8">P9*$AS$2</f>
        <v>0</v>
      </c>
      <c r="Q18" s="24">
        <f t="shared" si="8"/>
        <v>0</v>
      </c>
      <c r="R18" s="24">
        <f t="shared" si="8"/>
        <v>405</v>
      </c>
      <c r="S18" s="24">
        <f t="shared" si="8"/>
        <v>486</v>
      </c>
      <c r="T18" s="24">
        <f t="shared" si="8"/>
        <v>486</v>
      </c>
      <c r="U18" s="24">
        <f t="shared" si="8"/>
        <v>458.99999999999994</v>
      </c>
      <c r="V18" s="24">
        <f t="shared" si="8"/>
        <v>432</v>
      </c>
      <c r="W18" s="24">
        <f t="shared" si="8"/>
        <v>518.4</v>
      </c>
      <c r="X18" s="24">
        <f t="shared" si="8"/>
        <v>688.5</v>
      </c>
      <c r="Y18" s="24">
        <f t="shared" si="8"/>
        <v>486</v>
      </c>
      <c r="Z18" s="24">
        <f t="shared" si="8"/>
        <v>323.99999999999653</v>
      </c>
      <c r="AA18" s="24">
        <f t="shared" si="8"/>
        <v>202.5</v>
      </c>
      <c r="AB18" s="24">
        <f t="shared" si="8"/>
        <v>0</v>
      </c>
      <c r="AC18" s="24">
        <f t="shared" si="8"/>
        <v>0</v>
      </c>
      <c r="AD18" s="24">
        <f t="shared" si="8"/>
        <v>243</v>
      </c>
      <c r="AE18" s="24">
        <f t="shared" si="8"/>
        <v>388.8</v>
      </c>
      <c r="AF18" s="24">
        <f t="shared" si="8"/>
        <v>405.00000000000017</v>
      </c>
      <c r="AG18" s="24">
        <f t="shared" si="8"/>
        <v>378</v>
      </c>
      <c r="AH18" s="24">
        <f t="shared" si="8"/>
        <v>378</v>
      </c>
      <c r="AI18" s="24">
        <f t="shared" si="8"/>
        <v>324.00000000000017</v>
      </c>
      <c r="AJ18" s="24">
        <f t="shared" si="8"/>
        <v>202.5</v>
      </c>
      <c r="AK18" s="24">
        <f t="shared" si="8"/>
        <v>0</v>
      </c>
      <c r="AL18" s="24">
        <f t="shared" si="8"/>
        <v>0</v>
      </c>
      <c r="AM18" s="24">
        <f t="shared" si="8"/>
        <v>324</v>
      </c>
      <c r="AN18" s="24">
        <f t="shared" si="8"/>
        <v>324.00000000000006</v>
      </c>
      <c r="AO18" s="24">
        <f t="shared" si="8"/>
        <v>323.99999999999994</v>
      </c>
      <c r="AP18" s="24">
        <f t="shared" si="8"/>
        <v>324</v>
      </c>
      <c r="AQ18" s="24">
        <f t="shared" si="8"/>
        <v>324.00000000000028</v>
      </c>
      <c r="AR18" s="24">
        <f t="shared" si="8"/>
        <v>202.5</v>
      </c>
      <c r="AW18" s="25"/>
      <c r="AX18" s="25"/>
      <c r="AY18" s="25"/>
    </row>
    <row r="19" spans="1:51" x14ac:dyDescent="0.25">
      <c r="A19" s="160"/>
      <c r="B19" s="160"/>
      <c r="C19" s="160"/>
      <c r="D19" s="160"/>
      <c r="E19" s="160"/>
      <c r="F19" s="160"/>
      <c r="G19" s="160"/>
      <c r="H19" s="160"/>
      <c r="AD19" s="24"/>
      <c r="AE19" s="24"/>
      <c r="AF19" s="24"/>
      <c r="AG19" s="24"/>
      <c r="AH19" s="24"/>
      <c r="AI19" s="24"/>
      <c r="AJ19" s="24"/>
      <c r="AK19" s="24"/>
      <c r="AL19" s="24"/>
      <c r="AM19" s="24"/>
      <c r="AN19" s="24"/>
      <c r="AO19" s="24"/>
      <c r="AP19" s="24"/>
      <c r="AQ19" s="24"/>
      <c r="AR19" s="24"/>
    </row>
    <row r="20" spans="1:51" x14ac:dyDescent="0.25">
      <c r="A20" s="160"/>
      <c r="B20" s="160"/>
      <c r="C20" s="160"/>
      <c r="D20" s="160"/>
      <c r="E20" s="160"/>
      <c r="F20" s="160"/>
      <c r="G20" s="160"/>
      <c r="H20" s="160"/>
    </row>
    <row r="21" spans="1:51" x14ac:dyDescent="0.25">
      <c r="A21" s="160"/>
      <c r="B21" s="160"/>
      <c r="C21" s="160"/>
      <c r="D21" s="160"/>
      <c r="E21" s="160"/>
      <c r="F21" s="160"/>
      <c r="G21" s="160"/>
      <c r="H21" s="160"/>
    </row>
    <row r="22" spans="1:51" x14ac:dyDescent="0.25">
      <c r="A22" s="160"/>
      <c r="B22" s="160"/>
      <c r="C22" s="160"/>
      <c r="D22" s="160"/>
      <c r="E22" s="160"/>
      <c r="F22" s="160"/>
      <c r="G22" s="160"/>
      <c r="H22" s="160"/>
    </row>
    <row r="23" spans="1:51" x14ac:dyDescent="0.25">
      <c r="A23" s="160"/>
      <c r="B23" s="160"/>
      <c r="C23" s="160"/>
      <c r="D23" s="160"/>
      <c r="E23" s="160"/>
      <c r="F23" s="160"/>
      <c r="G23" s="160"/>
      <c r="H23" s="160"/>
    </row>
    <row r="24" spans="1:51" ht="15" customHeight="1" x14ac:dyDescent="0.25"/>
    <row r="25" spans="1:51" x14ac:dyDescent="0.25">
      <c r="A25" s="180" t="s">
        <v>60</v>
      </c>
      <c r="B25" s="180"/>
      <c r="C25" s="180"/>
      <c r="D25" s="180"/>
      <c r="E25" s="180"/>
      <c r="F25" s="180"/>
      <c r="G25" s="180"/>
      <c r="H25" s="180"/>
    </row>
    <row r="26" spans="1:51" ht="15" customHeight="1" x14ac:dyDescent="0.25">
      <c r="A26" s="181" t="s">
        <v>61</v>
      </c>
      <c r="B26" s="182"/>
      <c r="C26" s="156" t="s">
        <v>62</v>
      </c>
      <c r="D26" s="157"/>
      <c r="E26" s="156" t="s">
        <v>63</v>
      </c>
      <c r="F26" s="157"/>
      <c r="G26" s="156" t="s">
        <v>64</v>
      </c>
      <c r="H26" s="175"/>
    </row>
    <row r="27" spans="1:51" ht="14.25" customHeight="1" x14ac:dyDescent="0.25">
      <c r="A27" s="183"/>
      <c r="B27" s="184"/>
      <c r="C27" s="26" t="s">
        <v>65</v>
      </c>
      <c r="D27" s="27" t="s">
        <v>66</v>
      </c>
      <c r="E27" s="26" t="s">
        <v>65</v>
      </c>
      <c r="F27" s="27" t="s">
        <v>66</v>
      </c>
      <c r="G27" s="26" t="s">
        <v>65</v>
      </c>
      <c r="H27" s="27" t="s">
        <v>66</v>
      </c>
    </row>
    <row r="28" spans="1:51" ht="15" customHeight="1" x14ac:dyDescent="0.25">
      <c r="A28" s="154" t="s">
        <v>67</v>
      </c>
      <c r="B28" s="155"/>
      <c r="C28" s="21">
        <f>AS6</f>
        <v>32.42</v>
      </c>
      <c r="D28" s="21">
        <f>AS7</f>
        <v>31.18</v>
      </c>
      <c r="E28" s="21">
        <f>AS8</f>
        <v>31.8</v>
      </c>
      <c r="F28" s="21">
        <f>AS9</f>
        <v>31.5</v>
      </c>
      <c r="G28" s="28">
        <f t="shared" ref="G28:H29" si="9">+(E28-C28)/C28</f>
        <v>-1.9123997532387443E-2</v>
      </c>
      <c r="H28" s="28">
        <f t="shared" si="9"/>
        <v>1.0262989095574096E-2</v>
      </c>
    </row>
    <row r="29" spans="1:51" ht="15" customHeight="1" x14ac:dyDescent="0.25">
      <c r="A29" s="154" t="s">
        <v>68</v>
      </c>
      <c r="B29" s="155"/>
      <c r="C29" s="21">
        <f>C28</f>
        <v>32.42</v>
      </c>
      <c r="D29" s="21">
        <f>D28</f>
        <v>31.18</v>
      </c>
      <c r="E29" s="21">
        <f>E28</f>
        <v>31.8</v>
      </c>
      <c r="F29" s="21">
        <f>F28</f>
        <v>31.5</v>
      </c>
      <c r="G29" s="28">
        <f t="shared" si="9"/>
        <v>-1.9123997532387443E-2</v>
      </c>
      <c r="H29" s="28">
        <f t="shared" si="9"/>
        <v>1.0262989095574096E-2</v>
      </c>
    </row>
    <row r="30" spans="1:51" ht="15" customHeight="1" x14ac:dyDescent="0.25">
      <c r="A30" s="176" t="s">
        <v>69</v>
      </c>
      <c r="B30" s="29" t="s">
        <v>70</v>
      </c>
      <c r="C30" s="167">
        <f>+AW12</f>
        <v>6775.2599999999811</v>
      </c>
      <c r="D30" s="139"/>
      <c r="E30" s="167">
        <f>+AW13</f>
        <v>6662.7999999999965</v>
      </c>
      <c r="F30" s="139"/>
      <c r="G30" s="165">
        <f>+(E30-C30)/C30</f>
        <v>-1.6598624997414844E-2</v>
      </c>
      <c r="H30" s="166"/>
      <c r="J30" s="24"/>
    </row>
    <row r="31" spans="1:51" ht="15" customHeight="1" x14ac:dyDescent="0.25">
      <c r="A31" s="177"/>
      <c r="B31" s="29" t="s">
        <v>71</v>
      </c>
      <c r="C31" s="167">
        <f>+AX12</f>
        <v>5280.0399999999954</v>
      </c>
      <c r="D31" s="139"/>
      <c r="E31" s="167">
        <f>+AX13</f>
        <v>5193.6000000000004</v>
      </c>
      <c r="F31" s="139"/>
      <c r="G31" s="165">
        <f t="shared" ref="G31:G32" si="10">+(E31-C31)/C31</f>
        <v>-1.6371088097816518E-2</v>
      </c>
      <c r="H31" s="166"/>
      <c r="J31" s="24"/>
    </row>
    <row r="32" spans="1:51" ht="15.75" customHeight="1" x14ac:dyDescent="0.25">
      <c r="A32" s="178"/>
      <c r="B32" s="29" t="s">
        <v>72</v>
      </c>
      <c r="C32" s="167">
        <f>+AY12</f>
        <v>4579.1999999999962</v>
      </c>
      <c r="D32" s="139"/>
      <c r="E32" s="167">
        <f>+AY13</f>
        <v>4636.2999999999993</v>
      </c>
      <c r="F32" s="139"/>
      <c r="G32" s="165">
        <f t="shared" si="10"/>
        <v>1.246942697414464E-2</v>
      </c>
      <c r="H32" s="166"/>
      <c r="J32" s="24"/>
    </row>
    <row r="33" spans="1:8" x14ac:dyDescent="0.25">
      <c r="A33" s="164" t="s">
        <v>73</v>
      </c>
      <c r="B33" s="164"/>
      <c r="C33" s="141">
        <v>34</v>
      </c>
      <c r="D33" s="139"/>
      <c r="E33" s="141">
        <v>34</v>
      </c>
      <c r="F33" s="139"/>
      <c r="G33" s="165">
        <f t="shared" ref="G33" si="11">+(E33-C33)/C33</f>
        <v>0</v>
      </c>
      <c r="H33" s="166"/>
    </row>
    <row r="34" spans="1:8" ht="15" customHeight="1" x14ac:dyDescent="0.25">
      <c r="A34" s="203" t="s">
        <v>74</v>
      </c>
      <c r="B34" s="30" t="s">
        <v>75</v>
      </c>
      <c r="C34" s="37">
        <f>+S15</f>
        <v>863.99999999997237</v>
      </c>
      <c r="D34" s="37">
        <f>+S16</f>
        <v>485.99999999998448</v>
      </c>
      <c r="E34" s="37">
        <f>+S17</f>
        <v>864</v>
      </c>
      <c r="F34" s="37">
        <f>+S18</f>
        <v>486</v>
      </c>
      <c r="G34" s="28">
        <f t="shared" ref="G34:H39" si="12">+(E34-C34)/C34</f>
        <v>3.1974423109205531E-14</v>
      </c>
      <c r="H34" s="28">
        <f t="shared" si="12"/>
        <v>3.1930562446504287E-14</v>
      </c>
    </row>
    <row r="35" spans="1:8" ht="15" customHeight="1" x14ac:dyDescent="0.25">
      <c r="A35" s="204"/>
      <c r="B35" s="30" t="s">
        <v>84</v>
      </c>
      <c r="C35" s="37">
        <f>+X15</f>
        <v>526.50000000000182</v>
      </c>
      <c r="D35" s="37">
        <f>+X16</f>
        <v>688.5000000000025</v>
      </c>
      <c r="E35" s="37">
        <f>+X17</f>
        <v>526.5</v>
      </c>
      <c r="F35" s="37">
        <f>+X18</f>
        <v>688.5</v>
      </c>
      <c r="G35" s="28">
        <f t="shared" si="12"/>
        <v>-3.4548706620054134E-15</v>
      </c>
      <c r="H35" s="28">
        <f t="shared" si="12"/>
        <v>-3.6326948872556911E-15</v>
      </c>
    </row>
    <row r="36" spans="1:8" ht="15" customHeight="1" x14ac:dyDescent="0.25">
      <c r="A36" s="205"/>
      <c r="B36" s="30" t="s">
        <v>85</v>
      </c>
      <c r="C36" s="37">
        <f>+Y15</f>
        <v>405.00000000000199</v>
      </c>
      <c r="D36" s="37">
        <f>+Y16</f>
        <v>486.00000000000239</v>
      </c>
      <c r="E36" s="37">
        <f>+Y17</f>
        <v>405</v>
      </c>
      <c r="F36" s="37">
        <f>+Y18</f>
        <v>486</v>
      </c>
      <c r="G36" s="28">
        <f t="shared" si="12"/>
        <v>-4.9123942225389403E-15</v>
      </c>
      <c r="H36" s="28">
        <f t="shared" si="12"/>
        <v>-4.9123942225389403E-15</v>
      </c>
    </row>
    <row r="37" spans="1:8" ht="15" customHeight="1" x14ac:dyDescent="0.25">
      <c r="A37" s="164" t="s">
        <v>76</v>
      </c>
      <c r="B37" s="30" t="s">
        <v>77</v>
      </c>
      <c r="C37" s="22">
        <f>+S6</f>
        <v>10.666666666666325</v>
      </c>
      <c r="D37" s="22">
        <f>+S7</f>
        <v>5.9999999999998082</v>
      </c>
      <c r="E37" s="22">
        <f>+S8</f>
        <v>10.666666666666666</v>
      </c>
      <c r="F37" s="22">
        <f>+S9</f>
        <v>6</v>
      </c>
      <c r="G37" s="28">
        <f t="shared" si="12"/>
        <v>3.1974423109205531E-14</v>
      </c>
      <c r="H37" s="28">
        <f t="shared" si="12"/>
        <v>3.1974423109205531E-14</v>
      </c>
    </row>
    <row r="38" spans="1:8" ht="15" customHeight="1" x14ac:dyDescent="0.25">
      <c r="A38" s="164"/>
      <c r="B38" s="30" t="s">
        <v>86</v>
      </c>
      <c r="C38" s="18">
        <f>+X6</f>
        <v>6.5000000000000231</v>
      </c>
      <c r="D38" s="18">
        <f>+X7</f>
        <v>8.5000000000000302</v>
      </c>
      <c r="E38" s="18">
        <f>+X8</f>
        <v>6.5</v>
      </c>
      <c r="F38" s="18">
        <f>+X9</f>
        <v>8.5</v>
      </c>
      <c r="G38" s="28">
        <f t="shared" si="12"/>
        <v>-3.5527136788004883E-15</v>
      </c>
      <c r="H38" s="28">
        <f t="shared" si="12"/>
        <v>-3.5527136788004883E-15</v>
      </c>
    </row>
    <row r="39" spans="1:8" ht="16.899999999999999" customHeight="1" x14ac:dyDescent="0.25">
      <c r="A39" s="164"/>
      <c r="B39" s="30" t="s">
        <v>87</v>
      </c>
      <c r="C39" s="18">
        <f>+Y6</f>
        <v>5.0000000000000249</v>
      </c>
      <c r="D39" s="18">
        <f>+Y7</f>
        <v>6.0000000000000293</v>
      </c>
      <c r="E39" s="18">
        <f>+Y8</f>
        <v>5</v>
      </c>
      <c r="F39" s="18">
        <f>+Y9</f>
        <v>6</v>
      </c>
      <c r="G39" s="28">
        <f t="shared" si="12"/>
        <v>-4.9737991503206765E-15</v>
      </c>
      <c r="H39" s="28">
        <f t="shared" si="12"/>
        <v>-4.8849813083506651E-15</v>
      </c>
    </row>
    <row r="40" spans="1:8" ht="15" customHeight="1" x14ac:dyDescent="0.25">
      <c r="A40" s="140" t="s">
        <v>1027</v>
      </c>
      <c r="B40" s="31" t="s">
        <v>1028</v>
      </c>
      <c r="C40" s="132">
        <v>14.666666666666666</v>
      </c>
      <c r="D40" s="132">
        <v>16.260000000000002</v>
      </c>
      <c r="E40" s="132">
        <v>14.508624531626092</v>
      </c>
      <c r="F40" s="132">
        <v>15.483051755777993</v>
      </c>
      <c r="G40" s="28">
        <f>+(E40-C40)/C40</f>
        <v>-1.0775600116402793E-2</v>
      </c>
      <c r="H40" s="28">
        <f>+(F40-D40)/D40</f>
        <v>-4.7782794847602013E-2</v>
      </c>
    </row>
    <row r="41" spans="1:8" ht="15" customHeight="1" x14ac:dyDescent="0.25">
      <c r="A41" s="140"/>
      <c r="B41" s="31" t="s">
        <v>1029</v>
      </c>
      <c r="C41" s="132">
        <v>14.56</v>
      </c>
      <c r="D41" s="132">
        <v>14.9975</v>
      </c>
      <c r="E41" s="132">
        <v>13.898601939779896</v>
      </c>
      <c r="F41" s="132">
        <v>14.730360397465224</v>
      </c>
      <c r="G41" s="28">
        <f>+(E41-C41)/C41</f>
        <v>-4.5425690949183008E-2</v>
      </c>
      <c r="H41" s="28">
        <f>+(F41-D41)/D41</f>
        <v>-1.7812275548243113E-2</v>
      </c>
    </row>
    <row r="42" spans="1:8" ht="15" customHeight="1" x14ac:dyDescent="0.25">
      <c r="A42" s="140" t="s">
        <v>1030</v>
      </c>
      <c r="B42" s="110" t="s">
        <v>70</v>
      </c>
      <c r="C42" s="209">
        <v>15410.983606557376</v>
      </c>
      <c r="D42" s="210"/>
      <c r="E42" s="209">
        <v>15410.983606557376</v>
      </c>
      <c r="F42" s="210"/>
      <c r="G42" s="152">
        <f>+(E42-C42)/C42</f>
        <v>0</v>
      </c>
      <c r="H42" s="153"/>
    </row>
    <row r="43" spans="1:8" ht="15" customHeight="1" x14ac:dyDescent="0.25">
      <c r="A43" s="140"/>
      <c r="B43" s="110" t="s">
        <v>71</v>
      </c>
      <c r="C43" s="209">
        <v>9430.0833333333321</v>
      </c>
      <c r="D43" s="210"/>
      <c r="E43" s="209">
        <v>9430.0833333333321</v>
      </c>
      <c r="F43" s="210"/>
      <c r="G43" s="152">
        <f t="shared" ref="G43:G44" si="13">+(E43-C43)/C43</f>
        <v>0</v>
      </c>
      <c r="H43" s="153"/>
    </row>
    <row r="44" spans="1:8" ht="15" customHeight="1" x14ac:dyDescent="0.25">
      <c r="A44" s="140"/>
      <c r="B44" s="110" t="s">
        <v>72</v>
      </c>
      <c r="C44" s="150">
        <v>5813.833333333333</v>
      </c>
      <c r="D44" s="151"/>
      <c r="E44" s="150">
        <v>5813.833333333333</v>
      </c>
      <c r="F44" s="151"/>
      <c r="G44" s="152">
        <f t="shared" si="13"/>
        <v>0</v>
      </c>
      <c r="H44" s="153"/>
    </row>
    <row r="45" spans="1:8" ht="15" customHeight="1" x14ac:dyDescent="0.25">
      <c r="A45" s="140" t="s">
        <v>1031</v>
      </c>
      <c r="B45" s="111" t="s">
        <v>1032</v>
      </c>
      <c r="C45" s="133">
        <v>0.98046224260451087</v>
      </c>
      <c r="D45" s="133">
        <v>0.98179026156105564</v>
      </c>
      <c r="E45" s="133">
        <v>0.98046224260451087</v>
      </c>
      <c r="F45" s="133">
        <v>0.98179026156105564</v>
      </c>
      <c r="G45" s="28">
        <v>0</v>
      </c>
      <c r="H45" s="28">
        <v>0</v>
      </c>
    </row>
    <row r="46" spans="1:8" ht="15" customHeight="1" x14ac:dyDescent="0.25">
      <c r="A46" s="140"/>
      <c r="B46" s="110" t="s">
        <v>1033</v>
      </c>
      <c r="C46" s="134">
        <v>0.80687671826676943</v>
      </c>
      <c r="D46" s="133">
        <v>0.84707224910958423</v>
      </c>
      <c r="E46" s="133">
        <v>0.80687671826676943</v>
      </c>
      <c r="F46" s="133">
        <v>0.84707224910958423</v>
      </c>
      <c r="G46" s="28">
        <v>0</v>
      </c>
      <c r="H46" s="28">
        <v>0</v>
      </c>
    </row>
    <row r="47" spans="1:8" ht="15" customHeight="1" x14ac:dyDescent="0.25">
      <c r="A47" s="140" t="s">
        <v>78</v>
      </c>
      <c r="B47" s="31" t="s">
        <v>79</v>
      </c>
      <c r="C47" s="206">
        <v>13</v>
      </c>
      <c r="D47" s="207"/>
      <c r="E47" s="207"/>
      <c r="F47" s="207"/>
      <c r="G47" s="207"/>
      <c r="H47" s="208"/>
    </row>
    <row r="48" spans="1:8" ht="15" customHeight="1" x14ac:dyDescent="0.25">
      <c r="A48" s="140"/>
      <c r="B48" s="31" t="s">
        <v>80</v>
      </c>
      <c r="C48" s="206">
        <v>7</v>
      </c>
      <c r="D48" s="207"/>
      <c r="E48" s="207"/>
      <c r="F48" s="207"/>
      <c r="G48" s="207"/>
      <c r="H48" s="208"/>
    </row>
    <row r="49" spans="1:8" ht="15" customHeight="1" x14ac:dyDescent="0.25">
      <c r="A49" s="140" t="s">
        <v>1034</v>
      </c>
      <c r="B49" s="110" t="s">
        <v>1035</v>
      </c>
      <c r="C49" s="149">
        <v>112</v>
      </c>
      <c r="D49" s="149"/>
      <c r="E49" s="149"/>
      <c r="F49" s="149"/>
      <c r="G49" s="149"/>
      <c r="H49" s="149"/>
    </row>
    <row r="50" spans="1:8" ht="15" customHeight="1" x14ac:dyDescent="0.25">
      <c r="A50" s="140"/>
      <c r="B50" s="110" t="s">
        <v>1036</v>
      </c>
      <c r="C50" s="149">
        <v>53</v>
      </c>
      <c r="D50" s="149"/>
      <c r="E50" s="149"/>
      <c r="F50" s="149"/>
      <c r="G50" s="149"/>
      <c r="H50" s="149"/>
    </row>
    <row r="51" spans="1:8" x14ac:dyDescent="0.25">
      <c r="A51" s="140"/>
      <c r="B51" s="110" t="s">
        <v>1037</v>
      </c>
      <c r="C51" s="149">
        <v>24</v>
      </c>
      <c r="D51" s="149"/>
      <c r="E51" s="149"/>
      <c r="F51" s="149"/>
      <c r="G51" s="149"/>
      <c r="H51" s="149"/>
    </row>
    <row r="52" spans="1:8" ht="15" customHeight="1" x14ac:dyDescent="0.25">
      <c r="A52" s="135" t="s">
        <v>1038</v>
      </c>
      <c r="B52" s="136"/>
      <c r="C52" s="149">
        <v>76</v>
      </c>
      <c r="D52" s="149"/>
      <c r="E52" s="149"/>
      <c r="F52" s="149"/>
      <c r="G52" s="149"/>
      <c r="H52" s="149"/>
    </row>
    <row r="53" spans="1:8" ht="15" customHeight="1" x14ac:dyDescent="0.25">
      <c r="A53" s="140" t="s">
        <v>1039</v>
      </c>
      <c r="B53" s="110" t="s">
        <v>1040</v>
      </c>
      <c r="C53" s="144" t="s">
        <v>92</v>
      </c>
      <c r="D53" s="144"/>
      <c r="E53" s="144"/>
      <c r="F53" s="144"/>
      <c r="G53" s="144"/>
      <c r="H53" s="144"/>
    </row>
    <row r="54" spans="1:8" ht="15" customHeight="1" x14ac:dyDescent="0.25">
      <c r="A54" s="140"/>
      <c r="B54" s="110" t="s">
        <v>1041</v>
      </c>
      <c r="C54" s="144" t="s">
        <v>92</v>
      </c>
      <c r="D54" s="144"/>
      <c r="E54" s="144"/>
      <c r="F54" s="144"/>
      <c r="G54" s="144"/>
      <c r="H54" s="144"/>
    </row>
    <row r="55" spans="1:8" ht="15" customHeight="1" x14ac:dyDescent="0.25">
      <c r="A55" s="135" t="s">
        <v>1042</v>
      </c>
      <c r="B55" s="136"/>
      <c r="C55" s="144" t="s">
        <v>92</v>
      </c>
      <c r="D55" s="144"/>
      <c r="E55" s="144"/>
      <c r="F55" s="144"/>
      <c r="G55" s="144"/>
      <c r="H55" s="144"/>
    </row>
    <row r="56" spans="1:8" ht="27" customHeight="1" x14ac:dyDescent="0.25">
      <c r="A56" s="135" t="s">
        <v>1043</v>
      </c>
      <c r="B56" s="136"/>
      <c r="C56" s="145" t="s">
        <v>92</v>
      </c>
      <c r="D56" s="146"/>
      <c r="E56" s="146"/>
      <c r="F56" s="146"/>
      <c r="G56" s="146"/>
      <c r="H56" s="147"/>
    </row>
    <row r="57" spans="1:8" ht="15" customHeight="1" x14ac:dyDescent="0.25"/>
    <row r="58" spans="1:8" ht="15" customHeight="1" x14ac:dyDescent="0.25">
      <c r="A58" s="148" t="s">
        <v>1044</v>
      </c>
      <c r="B58" s="148"/>
      <c r="C58" s="148"/>
      <c r="D58" s="148"/>
      <c r="E58" s="148"/>
      <c r="F58" s="148"/>
      <c r="G58" s="148"/>
      <c r="H58" s="148"/>
    </row>
    <row r="59" spans="1:8" ht="27.75" customHeight="1" x14ac:dyDescent="0.25">
      <c r="A59" s="112" t="s">
        <v>61</v>
      </c>
      <c r="B59" s="113"/>
      <c r="C59" s="142" t="s">
        <v>62</v>
      </c>
      <c r="D59" s="142"/>
      <c r="E59" s="142" t="s">
        <v>63</v>
      </c>
      <c r="F59" s="142"/>
      <c r="G59" s="143" t="s">
        <v>1045</v>
      </c>
      <c r="H59" s="143"/>
    </row>
    <row r="60" spans="1:8" ht="26.25" customHeight="1" x14ac:dyDescent="0.25">
      <c r="A60" s="114"/>
      <c r="B60" s="115"/>
      <c r="C60" s="116" t="s">
        <v>65</v>
      </c>
      <c r="D60" s="117" t="s">
        <v>66</v>
      </c>
      <c r="E60" s="116" t="s">
        <v>65</v>
      </c>
      <c r="F60" s="117" t="s">
        <v>66</v>
      </c>
      <c r="G60" s="116" t="s">
        <v>65</v>
      </c>
      <c r="H60" s="117" t="s">
        <v>66</v>
      </c>
    </row>
    <row r="61" spans="1:8" ht="15" customHeight="1" x14ac:dyDescent="0.25">
      <c r="A61" s="140" t="s">
        <v>1046</v>
      </c>
      <c r="B61" s="31" t="s">
        <v>1047</v>
      </c>
      <c r="C61" s="22" t="s">
        <v>92</v>
      </c>
      <c r="D61" s="22" t="s">
        <v>92</v>
      </c>
      <c r="E61" s="22" t="s">
        <v>92</v>
      </c>
      <c r="F61" s="22" t="s">
        <v>92</v>
      </c>
      <c r="G61" s="22" t="s">
        <v>92</v>
      </c>
      <c r="H61" s="22" t="s">
        <v>92</v>
      </c>
    </row>
    <row r="62" spans="1:8" ht="15" customHeight="1" x14ac:dyDescent="0.25">
      <c r="A62" s="140"/>
      <c r="B62" s="31" t="s">
        <v>1048</v>
      </c>
      <c r="C62" s="22" t="s">
        <v>92</v>
      </c>
      <c r="D62" s="22" t="s">
        <v>92</v>
      </c>
      <c r="E62" s="22" t="s">
        <v>92</v>
      </c>
      <c r="F62" s="22" t="s">
        <v>92</v>
      </c>
      <c r="G62" s="22" t="s">
        <v>92</v>
      </c>
      <c r="H62" s="22" t="s">
        <v>92</v>
      </c>
    </row>
    <row r="63" spans="1:8" ht="15" customHeight="1" x14ac:dyDescent="0.25">
      <c r="A63" s="140" t="s">
        <v>1049</v>
      </c>
      <c r="B63" s="110" t="s">
        <v>1035</v>
      </c>
      <c r="C63" s="141" t="s">
        <v>92</v>
      </c>
      <c r="D63" s="138"/>
      <c r="E63" s="138"/>
      <c r="F63" s="138"/>
      <c r="G63" s="138"/>
      <c r="H63" s="139"/>
    </row>
    <row r="64" spans="1:8" ht="15" customHeight="1" x14ac:dyDescent="0.25">
      <c r="A64" s="140"/>
      <c r="B64" s="110" t="s">
        <v>1036</v>
      </c>
      <c r="C64" s="141" t="s">
        <v>92</v>
      </c>
      <c r="D64" s="138"/>
      <c r="E64" s="138"/>
      <c r="F64" s="138"/>
      <c r="G64" s="138"/>
      <c r="H64" s="139"/>
    </row>
    <row r="65" spans="1:8" x14ac:dyDescent="0.25">
      <c r="A65" s="140"/>
      <c r="B65" s="110" t="s">
        <v>1037</v>
      </c>
      <c r="C65" s="141" t="s">
        <v>92</v>
      </c>
      <c r="D65" s="138"/>
      <c r="E65" s="138"/>
      <c r="F65" s="138"/>
      <c r="G65" s="138"/>
      <c r="H65" s="139"/>
    </row>
    <row r="66" spans="1:8" x14ac:dyDescent="0.25">
      <c r="A66" s="140" t="s">
        <v>1050</v>
      </c>
      <c r="B66" s="110" t="s">
        <v>1051</v>
      </c>
      <c r="C66" s="141" t="s">
        <v>92</v>
      </c>
      <c r="D66" s="138"/>
      <c r="E66" s="138"/>
      <c r="F66" s="138"/>
      <c r="G66" s="138"/>
      <c r="H66" s="139"/>
    </row>
    <row r="67" spans="1:8" x14ac:dyDescent="0.25">
      <c r="A67" s="140"/>
      <c r="B67" s="110" t="s">
        <v>1052</v>
      </c>
      <c r="C67" s="141" t="s">
        <v>92</v>
      </c>
      <c r="D67" s="138"/>
      <c r="E67" s="138"/>
      <c r="F67" s="138"/>
      <c r="G67" s="138"/>
      <c r="H67" s="139"/>
    </row>
    <row r="68" spans="1:8" x14ac:dyDescent="0.25">
      <c r="A68" s="140"/>
      <c r="B68" s="110" t="s">
        <v>1053</v>
      </c>
      <c r="C68" s="141" t="s">
        <v>92</v>
      </c>
      <c r="D68" s="138"/>
      <c r="E68" s="138"/>
      <c r="F68" s="138"/>
      <c r="G68" s="138"/>
      <c r="H68" s="139"/>
    </row>
    <row r="69" spans="1:8" x14ac:dyDescent="0.25">
      <c r="A69" s="140"/>
      <c r="B69" s="110" t="s">
        <v>1054</v>
      </c>
      <c r="C69" s="141" t="s">
        <v>92</v>
      </c>
      <c r="D69" s="138"/>
      <c r="E69" s="138"/>
      <c r="F69" s="138"/>
      <c r="G69" s="138"/>
      <c r="H69" s="139"/>
    </row>
    <row r="70" spans="1:8" x14ac:dyDescent="0.25">
      <c r="A70" s="140"/>
      <c r="B70" s="110" t="s">
        <v>1055</v>
      </c>
      <c r="C70" s="141" t="s">
        <v>92</v>
      </c>
      <c r="D70" s="138"/>
      <c r="E70" s="138"/>
      <c r="F70" s="138"/>
      <c r="G70" s="138"/>
      <c r="H70" s="139"/>
    </row>
    <row r="71" spans="1:8" x14ac:dyDescent="0.25">
      <c r="A71" s="140"/>
      <c r="B71" s="110" t="s">
        <v>1056</v>
      </c>
      <c r="C71" s="141" t="s">
        <v>92</v>
      </c>
      <c r="D71" s="138"/>
      <c r="E71" s="138"/>
      <c r="F71" s="138"/>
      <c r="G71" s="138"/>
      <c r="H71" s="139"/>
    </row>
    <row r="72" spans="1:8" x14ac:dyDescent="0.25">
      <c r="A72" s="140"/>
      <c r="B72" s="110" t="s">
        <v>1057</v>
      </c>
      <c r="C72" s="141" t="s">
        <v>92</v>
      </c>
      <c r="D72" s="138"/>
      <c r="E72" s="138"/>
      <c r="F72" s="138"/>
      <c r="G72" s="138"/>
      <c r="H72" s="139"/>
    </row>
    <row r="73" spans="1:8" x14ac:dyDescent="0.25">
      <c r="A73" s="135" t="s">
        <v>1058</v>
      </c>
      <c r="B73" s="136"/>
      <c r="C73" s="137" t="s">
        <v>1059</v>
      </c>
      <c r="D73" s="138"/>
      <c r="E73" s="138"/>
      <c r="F73" s="138"/>
      <c r="G73" s="138"/>
      <c r="H73" s="139"/>
    </row>
    <row r="74" spans="1:8" x14ac:dyDescent="0.25">
      <c r="A74" s="32"/>
      <c r="B74" s="33"/>
    </row>
    <row r="75" spans="1:8" x14ac:dyDescent="0.25">
      <c r="A75" s="32"/>
      <c r="B75" s="33"/>
    </row>
    <row r="77" spans="1:8" x14ac:dyDescent="0.25">
      <c r="A77" s="34" t="s">
        <v>81</v>
      </c>
      <c r="B77" s="34"/>
      <c r="C77" s="34"/>
      <c r="D77" s="34"/>
      <c r="E77" s="34"/>
      <c r="F77" s="34"/>
      <c r="G77" s="34"/>
      <c r="H77" s="34"/>
    </row>
    <row r="78" spans="1:8" ht="14.45" customHeight="1" x14ac:dyDescent="0.25">
      <c r="A78" s="194" t="s">
        <v>93</v>
      </c>
      <c r="B78" s="195"/>
      <c r="C78" s="195"/>
      <c r="D78" s="195"/>
      <c r="E78" s="195"/>
      <c r="F78" s="195"/>
      <c r="G78" s="195"/>
      <c r="H78" s="196"/>
    </row>
    <row r="79" spans="1:8" x14ac:dyDescent="0.25">
      <c r="A79" s="197"/>
      <c r="B79" s="198"/>
      <c r="C79" s="198"/>
      <c r="D79" s="198"/>
      <c r="E79" s="198"/>
      <c r="F79" s="198"/>
      <c r="G79" s="198"/>
      <c r="H79" s="199"/>
    </row>
    <row r="80" spans="1:8" x14ac:dyDescent="0.25">
      <c r="A80" s="197"/>
      <c r="B80" s="198"/>
      <c r="C80" s="198"/>
      <c r="D80" s="198"/>
      <c r="E80" s="198"/>
      <c r="F80" s="198"/>
      <c r="G80" s="198"/>
      <c r="H80" s="199"/>
    </row>
    <row r="81" spans="1:8" x14ac:dyDescent="0.25">
      <c r="A81" s="200"/>
      <c r="B81" s="201"/>
      <c r="C81" s="201"/>
      <c r="D81" s="201"/>
      <c r="E81" s="201"/>
      <c r="F81" s="201"/>
      <c r="G81" s="201"/>
      <c r="H81" s="202"/>
    </row>
    <row r="83" spans="1:8" x14ac:dyDescent="0.25">
      <c r="A83" s="180" t="s">
        <v>88</v>
      </c>
      <c r="B83" s="180"/>
      <c r="C83" s="180"/>
      <c r="D83" s="180"/>
      <c r="E83" s="180"/>
      <c r="F83" s="180"/>
      <c r="G83" s="180"/>
      <c r="H83" s="180"/>
    </row>
    <row r="84" spans="1:8" x14ac:dyDescent="0.25">
      <c r="A84" s="185"/>
      <c r="B84" s="186"/>
      <c r="C84" s="186"/>
      <c r="D84" s="186"/>
      <c r="E84" s="186"/>
      <c r="F84" s="186"/>
      <c r="G84" s="186"/>
      <c r="H84" s="187"/>
    </row>
    <row r="85" spans="1:8" x14ac:dyDescent="0.25">
      <c r="A85" s="188"/>
      <c r="B85" s="189"/>
      <c r="C85" s="189"/>
      <c r="D85" s="189"/>
      <c r="E85" s="189"/>
      <c r="F85" s="189"/>
      <c r="G85" s="189"/>
      <c r="H85" s="190"/>
    </row>
    <row r="86" spans="1:8" x14ac:dyDescent="0.25">
      <c r="A86" s="188"/>
      <c r="B86" s="189"/>
      <c r="C86" s="189"/>
      <c r="D86" s="189"/>
      <c r="E86" s="189"/>
      <c r="F86" s="189"/>
      <c r="G86" s="189"/>
      <c r="H86" s="190"/>
    </row>
    <row r="87" spans="1:8" x14ac:dyDescent="0.25">
      <c r="A87" s="188"/>
      <c r="B87" s="189"/>
      <c r="C87" s="189"/>
      <c r="D87" s="189"/>
      <c r="E87" s="189"/>
      <c r="F87" s="189"/>
      <c r="G87" s="189"/>
      <c r="H87" s="190"/>
    </row>
    <row r="88" spans="1:8" x14ac:dyDescent="0.25">
      <c r="A88" s="188"/>
      <c r="B88" s="189"/>
      <c r="C88" s="189"/>
      <c r="D88" s="189"/>
      <c r="E88" s="189"/>
      <c r="F88" s="189"/>
      <c r="G88" s="189"/>
      <c r="H88" s="190"/>
    </row>
    <row r="89" spans="1:8" x14ac:dyDescent="0.25">
      <c r="A89" s="188"/>
      <c r="B89" s="189"/>
      <c r="C89" s="189"/>
      <c r="D89" s="189"/>
      <c r="E89" s="189"/>
      <c r="F89" s="189"/>
      <c r="G89" s="189"/>
      <c r="H89" s="190"/>
    </row>
    <row r="90" spans="1:8" x14ac:dyDescent="0.25">
      <c r="A90" s="188"/>
      <c r="B90" s="189"/>
      <c r="C90" s="189"/>
      <c r="D90" s="189"/>
      <c r="E90" s="189"/>
      <c r="F90" s="189"/>
      <c r="G90" s="189"/>
      <c r="H90" s="190"/>
    </row>
    <row r="91" spans="1:8" x14ac:dyDescent="0.25">
      <c r="A91" s="188"/>
      <c r="B91" s="189"/>
      <c r="C91" s="189"/>
      <c r="D91" s="189"/>
      <c r="E91" s="189"/>
      <c r="F91" s="189"/>
      <c r="G91" s="189"/>
      <c r="H91" s="190"/>
    </row>
    <row r="92" spans="1:8" x14ac:dyDescent="0.25">
      <c r="A92" s="188"/>
      <c r="B92" s="189"/>
      <c r="C92" s="189"/>
      <c r="D92" s="189"/>
      <c r="E92" s="189"/>
      <c r="F92" s="189"/>
      <c r="G92" s="189"/>
      <c r="H92" s="190"/>
    </row>
    <row r="93" spans="1:8" x14ac:dyDescent="0.25">
      <c r="A93" s="188"/>
      <c r="B93" s="189"/>
      <c r="C93" s="189"/>
      <c r="D93" s="189"/>
      <c r="E93" s="189"/>
      <c r="F93" s="189"/>
      <c r="G93" s="189"/>
      <c r="H93" s="190"/>
    </row>
    <row r="94" spans="1:8" x14ac:dyDescent="0.25">
      <c r="A94" s="188"/>
      <c r="B94" s="189"/>
      <c r="C94" s="189"/>
      <c r="D94" s="189"/>
      <c r="E94" s="189"/>
      <c r="F94" s="189"/>
      <c r="G94" s="189"/>
      <c r="H94" s="190"/>
    </row>
    <row r="95" spans="1:8" x14ac:dyDescent="0.25">
      <c r="A95" s="188"/>
      <c r="B95" s="189"/>
      <c r="C95" s="189"/>
      <c r="D95" s="189"/>
      <c r="E95" s="189"/>
      <c r="F95" s="189"/>
      <c r="G95" s="189"/>
      <c r="H95" s="190"/>
    </row>
    <row r="96" spans="1:8" x14ac:dyDescent="0.25">
      <c r="A96" s="191"/>
      <c r="B96" s="192"/>
      <c r="C96" s="192"/>
      <c r="D96" s="192"/>
      <c r="E96" s="192"/>
      <c r="F96" s="192"/>
      <c r="G96" s="192"/>
      <c r="H96" s="193"/>
    </row>
    <row r="97" spans="1:8" x14ac:dyDescent="0.25">
      <c r="A97" s="35" t="s">
        <v>82</v>
      </c>
      <c r="B97" s="35"/>
      <c r="C97" s="36"/>
      <c r="D97" s="36"/>
      <c r="E97" s="36"/>
      <c r="F97" s="36"/>
      <c r="G97" s="36"/>
      <c r="H97" s="36"/>
    </row>
    <row r="99" spans="1:8" x14ac:dyDescent="0.25">
      <c r="A99" s="35"/>
      <c r="B99" s="35"/>
      <c r="C99" s="36"/>
      <c r="D99" s="36"/>
      <c r="E99" s="36"/>
      <c r="F99" s="36"/>
      <c r="G99" s="36"/>
      <c r="H99" s="36"/>
    </row>
  </sheetData>
  <mergeCells count="90">
    <mergeCell ref="A84:H96"/>
    <mergeCell ref="A78:H81"/>
    <mergeCell ref="A83:H83"/>
    <mergeCell ref="A34:A36"/>
    <mergeCell ref="A37:A39"/>
    <mergeCell ref="A47:A48"/>
    <mergeCell ref="C47:H47"/>
    <mergeCell ref="C48:H48"/>
    <mergeCell ref="A40:A41"/>
    <mergeCell ref="A42:A44"/>
    <mergeCell ref="C42:D42"/>
    <mergeCell ref="E42:F42"/>
    <mergeCell ref="G42:H42"/>
    <mergeCell ref="C43:D43"/>
    <mergeCell ref="E43:F43"/>
    <mergeCell ref="G43:H43"/>
    <mergeCell ref="AK2:AR2"/>
    <mergeCell ref="A3:B3"/>
    <mergeCell ref="C3:H3"/>
    <mergeCell ref="C31:D31"/>
    <mergeCell ref="P2:AA2"/>
    <mergeCell ref="AB2:AJ2"/>
    <mergeCell ref="A4:B4"/>
    <mergeCell ref="G26:H26"/>
    <mergeCell ref="G30:H30"/>
    <mergeCell ref="A29:B29"/>
    <mergeCell ref="A30:A32"/>
    <mergeCell ref="C30:D30"/>
    <mergeCell ref="E30:F30"/>
    <mergeCell ref="C6:F6"/>
    <mergeCell ref="A25:H25"/>
    <mergeCell ref="A26:B27"/>
    <mergeCell ref="A1:H1"/>
    <mergeCell ref="A33:B33"/>
    <mergeCell ref="C33:D33"/>
    <mergeCell ref="E33:F33"/>
    <mergeCell ref="G33:H33"/>
    <mergeCell ref="E31:F31"/>
    <mergeCell ref="G31:H31"/>
    <mergeCell ref="C32:D32"/>
    <mergeCell ref="E32:F32"/>
    <mergeCell ref="G32:H32"/>
    <mergeCell ref="A28:B28"/>
    <mergeCell ref="A7:B7"/>
    <mergeCell ref="C7:H7"/>
    <mergeCell ref="A8:B8"/>
    <mergeCell ref="C8:H8"/>
    <mergeCell ref="A11:H15"/>
    <mergeCell ref="C26:D26"/>
    <mergeCell ref="E26:F26"/>
    <mergeCell ref="A5:B5"/>
    <mergeCell ref="D5:F5"/>
    <mergeCell ref="A6:B6"/>
    <mergeCell ref="A18:H23"/>
    <mergeCell ref="C44:D44"/>
    <mergeCell ref="E44:F44"/>
    <mergeCell ref="G44:H44"/>
    <mergeCell ref="A45:A46"/>
    <mergeCell ref="A49:A51"/>
    <mergeCell ref="C49:H49"/>
    <mergeCell ref="C50:H50"/>
    <mergeCell ref="C51:H51"/>
    <mergeCell ref="A52:B52"/>
    <mergeCell ref="C52:H52"/>
    <mergeCell ref="A53:A54"/>
    <mergeCell ref="C53:H53"/>
    <mergeCell ref="C54:H54"/>
    <mergeCell ref="A55:B55"/>
    <mergeCell ref="C55:H55"/>
    <mergeCell ref="A56:B56"/>
    <mergeCell ref="C56:H56"/>
    <mergeCell ref="A58:H58"/>
    <mergeCell ref="C59:D59"/>
    <mergeCell ref="E59:F59"/>
    <mergeCell ref="G59:H59"/>
    <mergeCell ref="A61:A62"/>
    <mergeCell ref="A63:A65"/>
    <mergeCell ref="C63:H63"/>
    <mergeCell ref="C64:H64"/>
    <mergeCell ref="C65:H65"/>
    <mergeCell ref="A73:B73"/>
    <mergeCell ref="C73:H73"/>
    <mergeCell ref="A66:A72"/>
    <mergeCell ref="C66:H66"/>
    <mergeCell ref="C67:H67"/>
    <mergeCell ref="C68:H68"/>
    <mergeCell ref="C69:H69"/>
    <mergeCell ref="C70:H70"/>
    <mergeCell ref="C71:H71"/>
    <mergeCell ref="C72:H72"/>
  </mergeCells>
  <pageMargins left="0.7" right="0.7" top="0.75" bottom="0.75" header="0.3" footer="0.3"/>
  <pageSetup orientation="portrait"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7E627-F9AB-4B48-88AD-2EB6FD7C0A6F}">
  <sheetPr codeName="Hoja2">
    <tabColor rgb="FF92D050"/>
    <pageSetUpPr fitToPage="1"/>
  </sheetPr>
  <dimension ref="A1:G71"/>
  <sheetViews>
    <sheetView view="pageBreakPreview" topLeftCell="C49" zoomScale="115" zoomScaleNormal="80" zoomScaleSheetLayoutView="115" workbookViewId="0">
      <selection activeCell="C47" activeCellId="2" sqref="C16:C36 C41:C45 C47:C53"/>
    </sheetView>
  </sheetViews>
  <sheetFormatPr baseColWidth="10" defaultColWidth="11.42578125" defaultRowHeight="15.75" x14ac:dyDescent="0.25"/>
  <cols>
    <col min="1" max="1" width="35.5703125" style="43" customWidth="1"/>
    <col min="2" max="2" width="31.85546875" style="43" customWidth="1"/>
    <col min="3" max="3" width="34.85546875" style="43" customWidth="1"/>
    <col min="4" max="4" width="31.140625" style="43" customWidth="1"/>
    <col min="5" max="5" width="39.5703125" style="43" customWidth="1"/>
    <col min="6" max="7" width="14.5703125" style="42" customWidth="1"/>
    <col min="8" max="16384" width="11.42578125" style="43"/>
  </cols>
  <sheetData>
    <row r="1" spans="1:7" ht="27" thickBot="1" x14ac:dyDescent="0.3">
      <c r="A1" s="38" t="s">
        <v>94</v>
      </c>
      <c r="B1" s="39"/>
      <c r="C1" s="40"/>
      <c r="D1" s="40"/>
      <c r="E1" s="41" t="s">
        <v>95</v>
      </c>
    </row>
    <row r="2" spans="1:7" ht="12" customHeight="1" thickBot="1" x14ac:dyDescent="0.3">
      <c r="A2" s="44"/>
      <c r="B2" s="44"/>
      <c r="C2" s="45"/>
      <c r="D2" s="45"/>
      <c r="E2" s="46" t="s">
        <v>96</v>
      </c>
    </row>
    <row r="3" spans="1:7" s="50" customFormat="1" ht="12.75" x14ac:dyDescent="0.2">
      <c r="A3" s="47" t="s">
        <v>36</v>
      </c>
      <c r="B3" s="48"/>
      <c r="C3" s="220">
        <v>2026</v>
      </c>
      <c r="D3" s="221"/>
      <c r="E3" s="49" t="s">
        <v>97</v>
      </c>
      <c r="F3" s="42"/>
      <c r="G3" s="42"/>
    </row>
    <row r="4" spans="1:7" s="50" customFormat="1" ht="12.75" x14ac:dyDescent="0.2">
      <c r="A4" s="51" t="s">
        <v>98</v>
      </c>
      <c r="B4" s="52"/>
      <c r="C4" s="222"/>
      <c r="D4" s="223"/>
      <c r="E4" s="53" t="s">
        <v>99</v>
      </c>
      <c r="F4" s="42"/>
      <c r="G4" s="42"/>
    </row>
    <row r="5" spans="1:7" s="50" customFormat="1" ht="12.75" x14ac:dyDescent="0.2">
      <c r="A5" s="51" t="s">
        <v>100</v>
      </c>
      <c r="B5" s="52"/>
      <c r="C5" s="222"/>
      <c r="D5" s="223"/>
      <c r="E5" s="54" t="s">
        <v>101</v>
      </c>
      <c r="F5" s="42"/>
      <c r="G5" s="42"/>
    </row>
    <row r="6" spans="1:7" s="50" customFormat="1" ht="12.75" x14ac:dyDescent="0.2">
      <c r="A6" s="51" t="s">
        <v>102</v>
      </c>
      <c r="B6" s="52"/>
      <c r="C6" s="211">
        <v>5</v>
      </c>
      <c r="D6" s="212"/>
      <c r="E6" s="53" t="s">
        <v>103</v>
      </c>
      <c r="F6" s="42"/>
      <c r="G6" s="42"/>
    </row>
    <row r="7" spans="1:7" s="50" customFormat="1" ht="13.5" thickBot="1" x14ac:dyDescent="0.25">
      <c r="A7" s="55" t="s">
        <v>104</v>
      </c>
      <c r="B7" s="56"/>
      <c r="C7" s="211">
        <v>504</v>
      </c>
      <c r="D7" s="212"/>
      <c r="E7" s="57" t="s">
        <v>105</v>
      </c>
      <c r="F7" s="42"/>
      <c r="G7" s="42"/>
    </row>
    <row r="8" spans="1:7" s="50" customFormat="1" ht="13.5" thickBot="1" x14ac:dyDescent="0.25">
      <c r="A8" s="55" t="s">
        <v>106</v>
      </c>
      <c r="B8" s="56"/>
      <c r="C8" s="211">
        <v>504</v>
      </c>
      <c r="D8" s="212"/>
      <c r="E8" s="41" t="s">
        <v>107</v>
      </c>
      <c r="F8" s="42"/>
      <c r="G8" s="42"/>
    </row>
    <row r="9" spans="1:7" s="50" customFormat="1" ht="12.75" x14ac:dyDescent="0.2">
      <c r="A9" s="55" t="s">
        <v>108</v>
      </c>
      <c r="B9" s="56"/>
      <c r="C9" s="211" t="s">
        <v>109</v>
      </c>
      <c r="D9" s="212"/>
      <c r="E9" s="46" t="s">
        <v>110</v>
      </c>
      <c r="F9" s="42"/>
      <c r="G9" s="42"/>
    </row>
    <row r="10" spans="1:7" s="50" customFormat="1" ht="12.75" x14ac:dyDescent="0.2">
      <c r="A10" s="55" t="s">
        <v>111</v>
      </c>
      <c r="B10" s="58"/>
      <c r="C10" s="213" t="s">
        <v>112</v>
      </c>
      <c r="D10" s="214"/>
      <c r="E10" s="49" t="s">
        <v>113</v>
      </c>
      <c r="F10" s="42"/>
      <c r="G10" s="42"/>
    </row>
    <row r="11" spans="1:7" s="50" customFormat="1" ht="13.5" thickBot="1" x14ac:dyDescent="0.25">
      <c r="A11" s="59" t="s">
        <v>114</v>
      </c>
      <c r="B11" s="60"/>
      <c r="C11" s="215" t="s">
        <v>115</v>
      </c>
      <c r="D11" s="216"/>
      <c r="E11" s="53" t="s">
        <v>116</v>
      </c>
      <c r="F11" s="42"/>
      <c r="G11" s="42"/>
    </row>
    <row r="12" spans="1:7" s="50" customFormat="1" ht="12.75" x14ac:dyDescent="0.2">
      <c r="A12" s="61"/>
      <c r="B12" s="62"/>
      <c r="C12" s="62"/>
      <c r="D12" s="62"/>
      <c r="E12" s="63" t="s">
        <v>117</v>
      </c>
      <c r="F12" s="42"/>
      <c r="G12" s="42"/>
    </row>
    <row r="13" spans="1:7" s="50" customFormat="1" ht="13.5" thickBot="1" x14ac:dyDescent="0.25">
      <c r="A13" s="61"/>
      <c r="B13" s="62"/>
      <c r="C13" s="62"/>
      <c r="D13" s="62"/>
      <c r="E13" s="64" t="s">
        <v>118</v>
      </c>
      <c r="F13" s="42"/>
      <c r="G13" s="42"/>
    </row>
    <row r="14" spans="1:7" s="50" customFormat="1" ht="13.5" thickBot="1" x14ac:dyDescent="0.25">
      <c r="A14" s="217" t="s">
        <v>119</v>
      </c>
      <c r="B14" s="218"/>
      <c r="C14" s="217" t="s">
        <v>120</v>
      </c>
      <c r="D14" s="219"/>
      <c r="E14" s="65" t="s">
        <v>121</v>
      </c>
      <c r="F14" s="42"/>
      <c r="G14" s="42"/>
    </row>
    <row r="15" spans="1:7" s="50" customFormat="1" ht="13.5" thickBot="1" x14ac:dyDescent="0.25">
      <c r="A15" s="66" t="s">
        <v>122</v>
      </c>
      <c r="B15" s="67" t="s">
        <v>123</v>
      </c>
      <c r="C15" s="66" t="s">
        <v>122</v>
      </c>
      <c r="D15" s="68" t="s">
        <v>123</v>
      </c>
      <c r="E15" s="69"/>
      <c r="F15" s="42"/>
      <c r="G15" s="42"/>
    </row>
    <row r="16" spans="1:7" s="50" customFormat="1" ht="12.75" x14ac:dyDescent="0.2">
      <c r="A16" s="123" t="s">
        <v>124</v>
      </c>
      <c r="B16" s="124" t="s">
        <v>125</v>
      </c>
      <c r="C16" s="70" t="s">
        <v>126</v>
      </c>
      <c r="D16" s="72" t="s">
        <v>127</v>
      </c>
      <c r="F16" s="42"/>
      <c r="G16" s="42"/>
    </row>
    <row r="17" spans="1:7" s="50" customFormat="1" ht="12.75" x14ac:dyDescent="0.2">
      <c r="A17" s="118" t="s">
        <v>128</v>
      </c>
      <c r="B17" s="88" t="s">
        <v>125</v>
      </c>
      <c r="C17" s="50" t="s">
        <v>129</v>
      </c>
      <c r="D17" s="75" t="s">
        <v>127</v>
      </c>
      <c r="F17" s="42"/>
      <c r="G17" s="42"/>
    </row>
    <row r="18" spans="1:7" s="50" customFormat="1" ht="12.75" x14ac:dyDescent="0.2">
      <c r="A18" s="118" t="s">
        <v>130</v>
      </c>
      <c r="B18" s="88" t="s">
        <v>125</v>
      </c>
      <c r="C18" s="70" t="s">
        <v>131</v>
      </c>
      <c r="D18" s="72" t="s">
        <v>127</v>
      </c>
      <c r="F18" s="42"/>
      <c r="G18" s="42"/>
    </row>
    <row r="19" spans="1:7" s="50" customFormat="1" ht="12.75" x14ac:dyDescent="0.2">
      <c r="A19" s="87" t="s">
        <v>132</v>
      </c>
      <c r="B19" s="88" t="s">
        <v>125</v>
      </c>
      <c r="C19" s="50" t="s">
        <v>133</v>
      </c>
      <c r="D19" s="75" t="s">
        <v>127</v>
      </c>
      <c r="F19" s="42"/>
      <c r="G19" s="42"/>
    </row>
    <row r="20" spans="1:7" s="50" customFormat="1" ht="12.75" x14ac:dyDescent="0.2">
      <c r="A20" s="125" t="s">
        <v>173</v>
      </c>
      <c r="B20" s="126" t="s">
        <v>125</v>
      </c>
      <c r="C20" s="70" t="s">
        <v>135</v>
      </c>
      <c r="D20" s="72" t="s">
        <v>127</v>
      </c>
      <c r="F20" s="42"/>
      <c r="G20" s="42"/>
    </row>
    <row r="21" spans="1:7" s="50" customFormat="1" ht="12.75" x14ac:dyDescent="0.2">
      <c r="A21" s="125" t="s">
        <v>134</v>
      </c>
      <c r="B21" s="126" t="s">
        <v>125</v>
      </c>
      <c r="C21" s="70" t="s">
        <v>137</v>
      </c>
      <c r="D21" s="72" t="s">
        <v>127</v>
      </c>
      <c r="F21" s="42"/>
      <c r="G21" s="42"/>
    </row>
    <row r="22" spans="1:7" s="50" customFormat="1" ht="12.75" x14ac:dyDescent="0.2">
      <c r="A22" s="125" t="s">
        <v>132</v>
      </c>
      <c r="B22" s="126" t="s">
        <v>125</v>
      </c>
      <c r="C22" s="70" t="s">
        <v>139</v>
      </c>
      <c r="D22" s="72" t="s">
        <v>127</v>
      </c>
      <c r="F22" s="42"/>
      <c r="G22" s="42"/>
    </row>
    <row r="23" spans="1:7" s="50" customFormat="1" ht="12.75" x14ac:dyDescent="0.2">
      <c r="A23" s="125" t="s">
        <v>208</v>
      </c>
      <c r="B23" s="126" t="s">
        <v>125</v>
      </c>
      <c r="C23" s="70" t="s">
        <v>139</v>
      </c>
      <c r="D23" s="72" t="s">
        <v>141</v>
      </c>
      <c r="F23" s="42"/>
      <c r="G23" s="42"/>
    </row>
    <row r="24" spans="1:7" s="50" customFormat="1" ht="12.75" x14ac:dyDescent="0.2">
      <c r="A24" s="125" t="s">
        <v>1074</v>
      </c>
      <c r="B24" s="126" t="s">
        <v>125</v>
      </c>
      <c r="C24" s="70" t="s">
        <v>143</v>
      </c>
      <c r="D24" s="72" t="s">
        <v>141</v>
      </c>
      <c r="F24" s="42"/>
      <c r="G24" s="42"/>
    </row>
    <row r="25" spans="1:7" s="50" customFormat="1" ht="12.75" x14ac:dyDescent="0.2">
      <c r="A25" s="77" t="s">
        <v>136</v>
      </c>
      <c r="B25" s="74" t="s">
        <v>125</v>
      </c>
      <c r="C25" s="70" t="s">
        <v>145</v>
      </c>
      <c r="D25" s="72" t="s">
        <v>141</v>
      </c>
      <c r="F25" s="42"/>
      <c r="G25" s="42"/>
    </row>
    <row r="26" spans="1:7" s="50" customFormat="1" ht="12.75" x14ac:dyDescent="0.2">
      <c r="A26" s="77" t="s">
        <v>138</v>
      </c>
      <c r="B26" s="74" t="s">
        <v>125</v>
      </c>
      <c r="C26" s="70" t="s">
        <v>147</v>
      </c>
      <c r="D26" s="72" t="s">
        <v>148</v>
      </c>
      <c r="F26" s="42"/>
      <c r="G26" s="42"/>
    </row>
    <row r="27" spans="1:7" s="50" customFormat="1" ht="12.75" x14ac:dyDescent="0.2">
      <c r="A27" s="73" t="s">
        <v>140</v>
      </c>
      <c r="B27" s="74" t="s">
        <v>125</v>
      </c>
      <c r="C27" s="78" t="s">
        <v>150</v>
      </c>
      <c r="D27" s="72" t="s">
        <v>148</v>
      </c>
      <c r="F27" s="42"/>
      <c r="G27" s="42"/>
    </row>
    <row r="28" spans="1:7" s="50" customFormat="1" ht="12.75" x14ac:dyDescent="0.2">
      <c r="A28" s="76" t="s">
        <v>142</v>
      </c>
      <c r="B28" s="74" t="s">
        <v>125</v>
      </c>
      <c r="C28" s="70" t="s">
        <v>152</v>
      </c>
      <c r="D28" s="72" t="s">
        <v>148</v>
      </c>
      <c r="F28" s="42"/>
      <c r="G28" s="42"/>
    </row>
    <row r="29" spans="1:7" s="50" customFormat="1" ht="12.75" x14ac:dyDescent="0.2">
      <c r="A29" s="76" t="s">
        <v>144</v>
      </c>
      <c r="B29" s="74" t="s">
        <v>125</v>
      </c>
      <c r="C29" s="70" t="s">
        <v>154</v>
      </c>
      <c r="D29" s="72" t="s">
        <v>148</v>
      </c>
      <c r="F29" s="42"/>
      <c r="G29" s="42"/>
    </row>
    <row r="30" spans="1:7" s="50" customFormat="1" ht="12.75" x14ac:dyDescent="0.2">
      <c r="A30" s="76" t="s">
        <v>146</v>
      </c>
      <c r="B30" s="74" t="s">
        <v>125</v>
      </c>
      <c r="C30" s="70" t="s">
        <v>155</v>
      </c>
      <c r="D30" s="72" t="s">
        <v>148</v>
      </c>
      <c r="F30" s="42"/>
      <c r="G30" s="42"/>
    </row>
    <row r="31" spans="1:7" s="50" customFormat="1" ht="12.75" x14ac:dyDescent="0.2">
      <c r="A31" s="87" t="s">
        <v>149</v>
      </c>
      <c r="B31" s="88" t="s">
        <v>125</v>
      </c>
      <c r="C31" s="79" t="s">
        <v>157</v>
      </c>
      <c r="D31" s="72" t="s">
        <v>148</v>
      </c>
      <c r="F31" s="42"/>
      <c r="G31" s="42"/>
    </row>
    <row r="32" spans="1:7" s="50" customFormat="1" ht="12.75" x14ac:dyDescent="0.2">
      <c r="A32" s="87" t="s">
        <v>151</v>
      </c>
      <c r="B32" s="88" t="s">
        <v>125</v>
      </c>
      <c r="C32" s="79" t="s">
        <v>157</v>
      </c>
      <c r="D32" s="72" t="s">
        <v>159</v>
      </c>
      <c r="F32" s="42"/>
      <c r="G32" s="42"/>
    </row>
    <row r="33" spans="1:7" s="50" customFormat="1" ht="12.75" x14ac:dyDescent="0.2">
      <c r="A33" s="87" t="s">
        <v>153</v>
      </c>
      <c r="B33" s="88" t="s">
        <v>125</v>
      </c>
      <c r="C33" s="70" t="s">
        <v>160</v>
      </c>
      <c r="D33" s="72" t="s">
        <v>159</v>
      </c>
      <c r="F33" s="42"/>
      <c r="G33" s="42"/>
    </row>
    <row r="34" spans="1:7" s="50" customFormat="1" ht="12.75" x14ac:dyDescent="0.2">
      <c r="A34" s="87" t="s">
        <v>146</v>
      </c>
      <c r="B34" s="88" t="s">
        <v>125</v>
      </c>
      <c r="C34" s="70" t="s">
        <v>156</v>
      </c>
      <c r="D34" s="72" t="s">
        <v>159</v>
      </c>
      <c r="F34" s="42"/>
      <c r="G34" s="42"/>
    </row>
    <row r="35" spans="1:7" s="50" customFormat="1" ht="12.75" x14ac:dyDescent="0.2">
      <c r="A35" s="76" t="s">
        <v>156</v>
      </c>
      <c r="B35" s="74" t="s">
        <v>125</v>
      </c>
      <c r="C35" s="70" t="s">
        <v>156</v>
      </c>
      <c r="D35" s="72" t="s">
        <v>158</v>
      </c>
      <c r="F35" s="42"/>
      <c r="G35" s="42"/>
    </row>
    <row r="36" spans="1:7" s="50" customFormat="1" ht="12.75" x14ac:dyDescent="0.2">
      <c r="A36" s="76" t="s">
        <v>156</v>
      </c>
      <c r="B36" s="74" t="s">
        <v>158</v>
      </c>
      <c r="C36" s="78" t="s">
        <v>146</v>
      </c>
      <c r="D36" s="72" t="s">
        <v>125</v>
      </c>
      <c r="F36" s="42"/>
      <c r="G36" s="42"/>
    </row>
    <row r="37" spans="1:7" s="50" customFormat="1" ht="12.75" x14ac:dyDescent="0.2">
      <c r="A37" s="76" t="s">
        <v>156</v>
      </c>
      <c r="B37" s="74" t="s">
        <v>159</v>
      </c>
      <c r="C37" s="89" t="s">
        <v>153</v>
      </c>
      <c r="D37" s="90" t="s">
        <v>125</v>
      </c>
      <c r="F37" s="42"/>
      <c r="G37" s="42"/>
    </row>
    <row r="38" spans="1:7" s="50" customFormat="1" ht="12.75" x14ac:dyDescent="0.2">
      <c r="A38" s="76" t="s">
        <v>161</v>
      </c>
      <c r="B38" s="74" t="s">
        <v>159</v>
      </c>
      <c r="C38" s="89" t="s">
        <v>151</v>
      </c>
      <c r="D38" s="90" t="s">
        <v>125</v>
      </c>
      <c r="F38" s="42"/>
      <c r="G38" s="42"/>
    </row>
    <row r="39" spans="1:7" s="50" customFormat="1" ht="12.75" x14ac:dyDescent="0.2">
      <c r="A39" s="76" t="s">
        <v>161</v>
      </c>
      <c r="B39" s="74" t="s">
        <v>148</v>
      </c>
      <c r="C39" s="89" t="s">
        <v>165</v>
      </c>
      <c r="D39" s="90" t="s">
        <v>125</v>
      </c>
      <c r="F39" s="42"/>
      <c r="G39" s="42"/>
    </row>
    <row r="40" spans="1:7" s="50" customFormat="1" ht="12.75" x14ac:dyDescent="0.2">
      <c r="A40" s="76" t="s">
        <v>162</v>
      </c>
      <c r="B40" s="74" t="s">
        <v>148</v>
      </c>
      <c r="C40" s="91" t="s">
        <v>146</v>
      </c>
      <c r="D40" s="90" t="s">
        <v>125</v>
      </c>
      <c r="F40" s="42"/>
      <c r="G40" s="42"/>
    </row>
    <row r="41" spans="1:7" s="50" customFormat="1" ht="12.75" x14ac:dyDescent="0.2">
      <c r="A41" s="76" t="s">
        <v>163</v>
      </c>
      <c r="B41" s="74" t="s">
        <v>148</v>
      </c>
      <c r="C41" s="80" t="s">
        <v>144</v>
      </c>
      <c r="D41" s="72" t="s">
        <v>125</v>
      </c>
      <c r="F41" s="42"/>
      <c r="G41" s="42"/>
    </row>
    <row r="42" spans="1:7" s="50" customFormat="1" ht="12.75" x14ac:dyDescent="0.2">
      <c r="A42" s="76" t="s">
        <v>147</v>
      </c>
      <c r="B42" s="74" t="s">
        <v>148</v>
      </c>
      <c r="C42" s="81" t="s">
        <v>169</v>
      </c>
      <c r="D42" s="82" t="s">
        <v>125</v>
      </c>
      <c r="F42" s="42"/>
      <c r="G42" s="42"/>
    </row>
    <row r="43" spans="1:7" s="50" customFormat="1" ht="12.75" x14ac:dyDescent="0.2">
      <c r="A43" s="76" t="s">
        <v>164</v>
      </c>
      <c r="B43" s="74" t="s">
        <v>148</v>
      </c>
      <c r="C43" s="81" t="s">
        <v>170</v>
      </c>
      <c r="D43" s="82" t="s">
        <v>125</v>
      </c>
      <c r="F43" s="42"/>
      <c r="G43" s="42"/>
    </row>
    <row r="44" spans="1:7" s="50" customFormat="1" ht="12.75" x14ac:dyDescent="0.2">
      <c r="A44" s="76" t="s">
        <v>166</v>
      </c>
      <c r="B44" s="74" t="s">
        <v>148</v>
      </c>
      <c r="C44" s="70" t="s">
        <v>138</v>
      </c>
      <c r="D44" s="74" t="s">
        <v>125</v>
      </c>
      <c r="F44" s="42"/>
      <c r="G44" s="42"/>
    </row>
    <row r="45" spans="1:7" s="50" customFormat="1" ht="12.75" x14ac:dyDescent="0.2">
      <c r="A45" s="76" t="s">
        <v>167</v>
      </c>
      <c r="B45" s="74" t="s">
        <v>141</v>
      </c>
      <c r="C45" s="79" t="s">
        <v>136</v>
      </c>
      <c r="D45" s="74" t="s">
        <v>125</v>
      </c>
      <c r="F45" s="42"/>
      <c r="G45" s="42"/>
    </row>
    <row r="46" spans="1:7" s="50" customFormat="1" ht="12.75" x14ac:dyDescent="0.2">
      <c r="A46" s="76" t="s">
        <v>168</v>
      </c>
      <c r="B46" s="74" t="s">
        <v>141</v>
      </c>
      <c r="C46" s="89" t="s">
        <v>172</v>
      </c>
      <c r="D46" s="129" t="s">
        <v>125</v>
      </c>
      <c r="F46" s="42"/>
      <c r="G46" s="42"/>
    </row>
    <row r="47" spans="1:7" s="50" customFormat="1" ht="12.75" x14ac:dyDescent="0.2">
      <c r="A47" s="76" t="s">
        <v>139</v>
      </c>
      <c r="B47" s="74" t="s">
        <v>141</v>
      </c>
      <c r="C47" s="130" t="s">
        <v>1089</v>
      </c>
      <c r="D47" s="130" t="s">
        <v>125</v>
      </c>
      <c r="F47" s="42"/>
      <c r="G47" s="42"/>
    </row>
    <row r="48" spans="1:7" s="50" customFormat="1" ht="12.75" x14ac:dyDescent="0.2">
      <c r="A48" s="76" t="s">
        <v>139</v>
      </c>
      <c r="B48" s="74" t="s">
        <v>171</v>
      </c>
      <c r="C48" s="130" t="s">
        <v>208</v>
      </c>
      <c r="D48" s="130" t="s">
        <v>125</v>
      </c>
      <c r="F48" s="42"/>
      <c r="G48" s="42"/>
    </row>
    <row r="49" spans="1:7" s="50" customFormat="1" ht="12.75" x14ac:dyDescent="0.2">
      <c r="A49" s="76" t="s">
        <v>137</v>
      </c>
      <c r="B49" s="74" t="s">
        <v>127</v>
      </c>
      <c r="C49" s="70" t="s">
        <v>132</v>
      </c>
      <c r="D49" s="71" t="s">
        <v>125</v>
      </c>
      <c r="F49" s="42"/>
      <c r="G49" s="42"/>
    </row>
    <row r="50" spans="1:7" s="50" customFormat="1" ht="12.75" x14ac:dyDescent="0.2">
      <c r="A50" s="76" t="s">
        <v>135</v>
      </c>
      <c r="B50" s="74" t="s">
        <v>127</v>
      </c>
      <c r="C50" s="70" t="s">
        <v>134</v>
      </c>
      <c r="D50" s="71" t="s">
        <v>125</v>
      </c>
      <c r="F50" s="42"/>
      <c r="G50" s="42"/>
    </row>
    <row r="51" spans="1:7" s="50" customFormat="1" ht="12.75" x14ac:dyDescent="0.2">
      <c r="A51" s="76" t="s">
        <v>126</v>
      </c>
      <c r="B51" s="74" t="s">
        <v>127</v>
      </c>
      <c r="C51" s="70" t="s">
        <v>173</v>
      </c>
      <c r="D51" s="71" t="s">
        <v>125</v>
      </c>
      <c r="F51" s="42"/>
      <c r="G51" s="42"/>
    </row>
    <row r="52" spans="1:7" s="50" customFormat="1" ht="12.75" x14ac:dyDescent="0.2">
      <c r="A52" s="76" t="s">
        <v>131</v>
      </c>
      <c r="B52" s="74" t="s">
        <v>127</v>
      </c>
      <c r="C52" s="70" t="s">
        <v>174</v>
      </c>
      <c r="D52" s="71" t="s">
        <v>125</v>
      </c>
      <c r="F52" s="42"/>
      <c r="G52" s="42"/>
    </row>
    <row r="53" spans="1:7" s="50" customFormat="1" ht="12.75" x14ac:dyDescent="0.2">
      <c r="A53" s="76" t="s">
        <v>129</v>
      </c>
      <c r="B53" s="74" t="s">
        <v>127</v>
      </c>
      <c r="C53" s="70" t="s">
        <v>124</v>
      </c>
      <c r="D53" s="71" t="s">
        <v>125</v>
      </c>
      <c r="F53" s="42"/>
      <c r="G53" s="42"/>
    </row>
    <row r="54" spans="1:7" s="50" customFormat="1" ht="12.75" x14ac:dyDescent="0.2">
      <c r="A54" s="76" t="s">
        <v>126</v>
      </c>
      <c r="B54" s="74" t="s">
        <v>127</v>
      </c>
      <c r="F54" s="42"/>
      <c r="G54" s="42"/>
    </row>
    <row r="55" spans="1:7" s="50" customFormat="1" ht="12.75" x14ac:dyDescent="0.2">
      <c r="A55" s="76"/>
      <c r="B55" s="74"/>
      <c r="F55" s="42"/>
      <c r="G55" s="42"/>
    </row>
    <row r="56" spans="1:7" s="50" customFormat="1" ht="12.75" x14ac:dyDescent="0.2">
      <c r="A56" s="76"/>
      <c r="B56" s="74"/>
      <c r="C56" s="70"/>
      <c r="D56" s="71"/>
      <c r="F56" s="42"/>
      <c r="G56" s="42"/>
    </row>
    <row r="57" spans="1:7" s="50" customFormat="1" ht="12.75" x14ac:dyDescent="0.2">
      <c r="A57" s="76"/>
      <c r="B57" s="74"/>
      <c r="C57" s="70"/>
      <c r="D57" s="71"/>
      <c r="F57" s="42"/>
      <c r="G57" s="42"/>
    </row>
    <row r="58" spans="1:7" s="50" customFormat="1" ht="13.5" thickBot="1" x14ac:dyDescent="0.25">
      <c r="A58" s="127"/>
      <c r="B58" s="128"/>
      <c r="C58" s="70"/>
      <c r="D58" s="71"/>
      <c r="F58" s="42"/>
      <c r="G58" s="42"/>
    </row>
    <row r="59" spans="1:7" s="50" customFormat="1" ht="26.25" thickBot="1" x14ac:dyDescent="0.25">
      <c r="A59" s="83" t="s">
        <v>175</v>
      </c>
      <c r="B59" s="84" t="s">
        <v>176</v>
      </c>
      <c r="C59" s="83" t="s">
        <v>175</v>
      </c>
      <c r="D59" s="84" t="s">
        <v>177</v>
      </c>
      <c r="F59" s="42"/>
      <c r="G59" s="42"/>
    </row>
    <row r="60" spans="1:7" s="50" customFormat="1" ht="13.5" thickBot="1" x14ac:dyDescent="0.25">
      <c r="A60" s="66" t="s">
        <v>122</v>
      </c>
      <c r="B60" s="67" t="s">
        <v>123</v>
      </c>
      <c r="C60" s="66" t="s">
        <v>122</v>
      </c>
      <c r="D60" s="67" t="s">
        <v>123</v>
      </c>
      <c r="F60" s="42"/>
      <c r="G60" s="42"/>
    </row>
    <row r="61" spans="1:7" s="50" customFormat="1" ht="12.75" x14ac:dyDescent="0.2">
      <c r="A61" s="76" t="s">
        <v>146</v>
      </c>
      <c r="B61" s="104" t="s">
        <v>125</v>
      </c>
      <c r="C61" s="70" t="s">
        <v>156</v>
      </c>
      <c r="D61" s="72" t="s">
        <v>158</v>
      </c>
      <c r="F61" s="42"/>
      <c r="G61" s="42"/>
    </row>
    <row r="62" spans="1:7" s="50" customFormat="1" ht="12.75" x14ac:dyDescent="0.2">
      <c r="A62" s="73" t="s">
        <v>149</v>
      </c>
      <c r="B62" s="72" t="s">
        <v>125</v>
      </c>
      <c r="C62" s="70" t="s">
        <v>146</v>
      </c>
      <c r="D62" s="72" t="s">
        <v>125</v>
      </c>
      <c r="F62" s="42"/>
      <c r="G62" s="42"/>
    </row>
    <row r="63" spans="1:7" s="50" customFormat="1" ht="12.75" x14ac:dyDescent="0.2">
      <c r="A63" s="105" t="s">
        <v>178</v>
      </c>
      <c r="B63" s="106" t="s">
        <v>125</v>
      </c>
      <c r="C63" s="107" t="s">
        <v>179</v>
      </c>
      <c r="D63" s="108" t="s">
        <v>125</v>
      </c>
      <c r="F63" s="42"/>
      <c r="G63" s="42"/>
    </row>
    <row r="64" spans="1:7" s="50" customFormat="1" ht="12.75" x14ac:dyDescent="0.2">
      <c r="A64" s="105" t="s">
        <v>179</v>
      </c>
      <c r="B64" s="106" t="s">
        <v>125</v>
      </c>
      <c r="C64" s="109" t="s">
        <v>178</v>
      </c>
      <c r="D64" s="106" t="s">
        <v>125</v>
      </c>
      <c r="F64" s="42"/>
      <c r="G64" s="42"/>
    </row>
    <row r="65" spans="1:7" s="50" customFormat="1" ht="12.75" x14ac:dyDescent="0.2">
      <c r="A65" s="76" t="s">
        <v>146</v>
      </c>
      <c r="B65" s="104" t="s">
        <v>125</v>
      </c>
      <c r="C65" s="109" t="s">
        <v>149</v>
      </c>
      <c r="D65" s="106" t="s">
        <v>125</v>
      </c>
      <c r="F65" s="42"/>
      <c r="G65" s="42"/>
    </row>
    <row r="66" spans="1:7" s="50" customFormat="1" ht="12.75" x14ac:dyDescent="0.2">
      <c r="A66" s="73"/>
      <c r="B66" s="72"/>
      <c r="C66" s="86" t="s">
        <v>146</v>
      </c>
      <c r="D66" s="85" t="s">
        <v>125</v>
      </c>
      <c r="F66" s="42"/>
      <c r="G66" s="42"/>
    </row>
    <row r="67" spans="1:7" s="50" customFormat="1" ht="12.75" x14ac:dyDescent="0.2">
      <c r="A67" s="73"/>
      <c r="B67" s="72"/>
      <c r="C67" s="86"/>
      <c r="D67" s="85"/>
      <c r="F67" s="42"/>
      <c r="G67" s="42"/>
    </row>
    <row r="68" spans="1:7" s="50" customFormat="1" ht="12.75" x14ac:dyDescent="0.2">
      <c r="A68" s="73"/>
      <c r="B68" s="72"/>
      <c r="C68" s="86"/>
      <c r="D68" s="85"/>
      <c r="F68" s="42"/>
      <c r="G68" s="42"/>
    </row>
    <row r="69" spans="1:7" s="50" customFormat="1" ht="12.75" x14ac:dyDescent="0.2">
      <c r="A69" s="73"/>
      <c r="B69" s="72"/>
      <c r="C69" s="86"/>
      <c r="D69" s="85"/>
      <c r="F69" s="42"/>
      <c r="G69" s="42"/>
    </row>
    <row r="70" spans="1:7" x14ac:dyDescent="0.25">
      <c r="A70" s="73"/>
      <c r="B70" s="72"/>
      <c r="C70" s="86"/>
      <c r="D70" s="85"/>
    </row>
    <row r="71" spans="1:7" x14ac:dyDescent="0.25">
      <c r="A71" s="73"/>
      <c r="B71" s="72"/>
      <c r="C71" s="86"/>
      <c r="D71" s="85"/>
    </row>
  </sheetData>
  <mergeCells count="11">
    <mergeCell ref="C8:D8"/>
    <mergeCell ref="C3:D3"/>
    <mergeCell ref="C4:D4"/>
    <mergeCell ref="C5:D5"/>
    <mergeCell ref="C6:D6"/>
    <mergeCell ref="C7:D7"/>
    <mergeCell ref="C9:D9"/>
    <mergeCell ref="C10:D10"/>
    <mergeCell ref="C11:D11"/>
    <mergeCell ref="A14:B14"/>
    <mergeCell ref="C14:D14"/>
  </mergeCells>
  <conditionalFormatting sqref="A1:B1">
    <cfRule type="cellIs" dxfId="0" priority="1" stopIfTrue="1" operator="equal">
      <formula>"AV. PEDRO AGUIRRE CERDA"</formula>
    </cfRule>
  </conditionalFormatting>
  <pageMargins left="0.75" right="0.75" top="1" bottom="1" header="0" footer="0"/>
  <pageSetup scale="6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15B60-0092-473B-AFA3-EC3F9B4C8A8F}">
  <sheetPr codeName="Hoja3">
    <tabColor rgb="FF92D050"/>
  </sheetPr>
  <dimension ref="A1:Q207"/>
  <sheetViews>
    <sheetView topLeftCell="A187" workbookViewId="0">
      <selection activeCell="H200" activeCellId="2" sqref="H2:H11 H22:H23 H200:H207"/>
    </sheetView>
  </sheetViews>
  <sheetFormatPr baseColWidth="10" defaultRowHeight="15" x14ac:dyDescent="0.25"/>
  <cols>
    <col min="7" max="7" width="19.42578125" bestFit="1" customWidth="1"/>
    <col min="8" max="8" width="15.7109375" customWidth="1"/>
    <col min="10" max="11" width="39.5703125" bestFit="1" customWidth="1"/>
    <col min="12" max="12" width="44.5703125" bestFit="1" customWidth="1"/>
    <col min="15" max="15" width="44.7109375" bestFit="1" customWidth="1"/>
  </cols>
  <sheetData>
    <row r="1" spans="1:17" ht="25.5" x14ac:dyDescent="0.25">
      <c r="A1" s="92" t="s">
        <v>180</v>
      </c>
      <c r="B1" s="93" t="s">
        <v>43</v>
      </c>
      <c r="C1" s="93" t="s">
        <v>44</v>
      </c>
      <c r="D1" s="93" t="s">
        <v>181</v>
      </c>
      <c r="E1" s="93" t="s">
        <v>182</v>
      </c>
      <c r="F1" s="93" t="s">
        <v>183</v>
      </c>
      <c r="G1" s="93" t="s">
        <v>184</v>
      </c>
      <c r="H1" s="93" t="s">
        <v>185</v>
      </c>
      <c r="I1" s="93" t="s">
        <v>186</v>
      </c>
      <c r="J1" s="93" t="s">
        <v>187</v>
      </c>
      <c r="K1" s="93" t="s">
        <v>188</v>
      </c>
      <c r="L1" s="93" t="s">
        <v>189</v>
      </c>
      <c r="M1" s="93" t="s">
        <v>190</v>
      </c>
      <c r="N1" s="93" t="s">
        <v>191</v>
      </c>
      <c r="O1" s="93" t="s">
        <v>192</v>
      </c>
      <c r="P1" s="93" t="s">
        <v>193</v>
      </c>
      <c r="Q1" s="93" t="s">
        <v>194</v>
      </c>
    </row>
    <row r="2" spans="1:17" s="98" customFormat="1" x14ac:dyDescent="0.25">
      <c r="A2" s="96"/>
      <c r="B2" s="96">
        <v>504</v>
      </c>
      <c r="C2" s="96">
        <v>504</v>
      </c>
      <c r="D2" s="96" t="s">
        <v>52</v>
      </c>
      <c r="E2" s="96"/>
      <c r="F2" s="96">
        <v>5</v>
      </c>
      <c r="G2" s="96" t="s">
        <v>195</v>
      </c>
      <c r="H2" s="96" t="s">
        <v>196</v>
      </c>
      <c r="I2" s="96" t="s">
        <v>125</v>
      </c>
      <c r="J2" s="96" t="s">
        <v>197</v>
      </c>
      <c r="K2" s="96" t="s">
        <v>198</v>
      </c>
      <c r="L2" s="96" t="s">
        <v>199</v>
      </c>
      <c r="M2" s="97">
        <v>334646.11300000001</v>
      </c>
      <c r="N2" s="97">
        <v>6298091.5076000001</v>
      </c>
      <c r="O2" s="96" t="s">
        <v>200</v>
      </c>
      <c r="P2" s="96"/>
      <c r="Q2" s="96"/>
    </row>
    <row r="3" spans="1:17" s="98" customFormat="1" x14ac:dyDescent="0.25">
      <c r="A3" s="96"/>
      <c r="B3" s="96">
        <v>504</v>
      </c>
      <c r="C3" s="96">
        <v>504</v>
      </c>
      <c r="D3" s="96" t="s">
        <v>52</v>
      </c>
      <c r="E3" s="96"/>
      <c r="F3" s="96">
        <v>5</v>
      </c>
      <c r="G3" s="96" t="s">
        <v>201</v>
      </c>
      <c r="H3" s="96" t="s">
        <v>202</v>
      </c>
      <c r="I3" s="96" t="s">
        <v>125</v>
      </c>
      <c r="J3" s="96" t="s">
        <v>203</v>
      </c>
      <c r="K3" s="96" t="s">
        <v>199</v>
      </c>
      <c r="L3" s="96" t="s">
        <v>204</v>
      </c>
      <c r="M3" s="97">
        <v>334337</v>
      </c>
      <c r="N3" s="97">
        <v>6299109</v>
      </c>
      <c r="O3" s="96" t="s">
        <v>205</v>
      </c>
      <c r="P3" s="96"/>
      <c r="Q3" s="96"/>
    </row>
    <row r="4" spans="1:17" s="98" customFormat="1" x14ac:dyDescent="0.25">
      <c r="A4" s="96"/>
      <c r="B4" s="96">
        <v>504</v>
      </c>
      <c r="C4" s="96">
        <v>504</v>
      </c>
      <c r="D4" s="96" t="s">
        <v>52</v>
      </c>
      <c r="E4" s="96"/>
      <c r="F4" s="96">
        <v>5</v>
      </c>
      <c r="G4" s="96" t="s">
        <v>206</v>
      </c>
      <c r="H4" s="96" t="s">
        <v>207</v>
      </c>
      <c r="I4" s="96" t="s">
        <v>125</v>
      </c>
      <c r="J4" s="96" t="s">
        <v>203</v>
      </c>
      <c r="K4" s="96" t="s">
        <v>208</v>
      </c>
      <c r="L4" s="96" t="s">
        <v>209</v>
      </c>
      <c r="M4" s="97">
        <v>334644.32</v>
      </c>
      <c r="N4" s="97">
        <v>6299245.5599999996</v>
      </c>
      <c r="O4" s="96" t="s">
        <v>210</v>
      </c>
      <c r="P4" s="96"/>
      <c r="Q4" s="96"/>
    </row>
    <row r="5" spans="1:17" s="98" customFormat="1" x14ac:dyDescent="0.25">
      <c r="A5" s="96"/>
      <c r="B5" s="96">
        <v>504</v>
      </c>
      <c r="C5" s="96">
        <v>504</v>
      </c>
      <c r="D5" s="96" t="s">
        <v>52</v>
      </c>
      <c r="E5" s="96"/>
      <c r="F5" s="96">
        <v>5</v>
      </c>
      <c r="G5" s="96" t="s">
        <v>211</v>
      </c>
      <c r="H5" s="96" t="s">
        <v>212</v>
      </c>
      <c r="I5" s="96" t="s">
        <v>125</v>
      </c>
      <c r="J5" s="96" t="s">
        <v>213</v>
      </c>
      <c r="K5" s="96" t="s">
        <v>203</v>
      </c>
      <c r="L5" s="96" t="s">
        <v>214</v>
      </c>
      <c r="M5" s="97">
        <v>335009.34000000003</v>
      </c>
      <c r="N5" s="97">
        <v>6299273.9000000004</v>
      </c>
      <c r="O5" s="96" t="s">
        <v>215</v>
      </c>
      <c r="P5" s="96"/>
      <c r="Q5" s="96"/>
    </row>
    <row r="6" spans="1:17" s="121" customFormat="1" x14ac:dyDescent="0.25">
      <c r="A6" s="119">
        <v>1</v>
      </c>
      <c r="B6" s="119">
        <v>504</v>
      </c>
      <c r="C6" s="119">
        <v>504</v>
      </c>
      <c r="D6" s="119" t="s">
        <v>52</v>
      </c>
      <c r="E6" s="119"/>
      <c r="F6" s="119">
        <v>5</v>
      </c>
      <c r="G6" s="119" t="s">
        <v>1060</v>
      </c>
      <c r="H6" s="119" t="s">
        <v>1060</v>
      </c>
      <c r="I6" s="119" t="s">
        <v>125</v>
      </c>
      <c r="J6" s="119" t="s">
        <v>1061</v>
      </c>
      <c r="K6" s="119" t="s">
        <v>1026</v>
      </c>
      <c r="L6" s="119" t="s">
        <v>134</v>
      </c>
      <c r="M6" s="120"/>
      <c r="N6" s="120"/>
      <c r="O6" s="119" t="s">
        <v>1062</v>
      </c>
      <c r="P6" s="119"/>
      <c r="Q6" s="119"/>
    </row>
    <row r="7" spans="1:17" s="121" customFormat="1" x14ac:dyDescent="0.25">
      <c r="A7" s="119">
        <v>2</v>
      </c>
      <c r="B7" s="119">
        <v>504</v>
      </c>
      <c r="C7" s="119">
        <v>504</v>
      </c>
      <c r="D7" s="119" t="s">
        <v>52</v>
      </c>
      <c r="E7" s="119"/>
      <c r="F7" s="119">
        <v>5</v>
      </c>
      <c r="G7" s="119" t="s">
        <v>1060</v>
      </c>
      <c r="H7" s="119" t="s">
        <v>1060</v>
      </c>
      <c r="I7" s="119" t="s">
        <v>125</v>
      </c>
      <c r="J7" s="119" t="s">
        <v>1061</v>
      </c>
      <c r="K7" s="119" t="s">
        <v>1063</v>
      </c>
      <c r="L7" s="119" t="s">
        <v>230</v>
      </c>
      <c r="M7" s="120"/>
      <c r="N7" s="120"/>
      <c r="O7" s="119" t="s">
        <v>1064</v>
      </c>
      <c r="P7" s="119"/>
      <c r="Q7" s="119"/>
    </row>
    <row r="8" spans="1:17" s="121" customFormat="1" x14ac:dyDescent="0.25">
      <c r="A8" s="119">
        <v>3</v>
      </c>
      <c r="B8" s="119">
        <v>504</v>
      </c>
      <c r="C8" s="119">
        <v>504</v>
      </c>
      <c r="D8" s="119" t="s">
        <v>52</v>
      </c>
      <c r="E8" s="119"/>
      <c r="F8" s="119">
        <v>5</v>
      </c>
      <c r="G8" s="119" t="s">
        <v>1067</v>
      </c>
      <c r="H8" s="119" t="s">
        <v>1065</v>
      </c>
      <c r="I8" s="119" t="s">
        <v>125</v>
      </c>
      <c r="J8" s="119" t="s">
        <v>203</v>
      </c>
      <c r="K8" s="119" t="s">
        <v>134</v>
      </c>
      <c r="L8" s="119" t="s">
        <v>1068</v>
      </c>
      <c r="M8" s="120">
        <v>334962.185</v>
      </c>
      <c r="N8" s="120">
        <v>6299248.1689999998</v>
      </c>
      <c r="O8" s="119" t="s">
        <v>1069</v>
      </c>
      <c r="P8" s="119"/>
      <c r="Q8" s="119"/>
    </row>
    <row r="9" spans="1:17" s="121" customFormat="1" x14ac:dyDescent="0.25">
      <c r="A9" s="119">
        <v>4</v>
      </c>
      <c r="B9" s="119">
        <v>504</v>
      </c>
      <c r="C9" s="119">
        <v>504</v>
      </c>
      <c r="D9" s="119" t="s">
        <v>52</v>
      </c>
      <c r="E9" s="119"/>
      <c r="F9" s="119">
        <v>5</v>
      </c>
      <c r="G9" s="119" t="s">
        <v>1070</v>
      </c>
      <c r="H9" s="119" t="s">
        <v>1066</v>
      </c>
      <c r="I9" s="119" t="s">
        <v>125</v>
      </c>
      <c r="J9" s="119" t="s">
        <v>203</v>
      </c>
      <c r="K9" s="119" t="s">
        <v>134</v>
      </c>
      <c r="L9" s="119" t="s">
        <v>209</v>
      </c>
      <c r="M9" s="120">
        <v>334751.4412</v>
      </c>
      <c r="N9" s="120">
        <v>6299256.8761999998</v>
      </c>
      <c r="O9" s="119" t="s">
        <v>210</v>
      </c>
      <c r="P9" s="119" t="s">
        <v>1071</v>
      </c>
      <c r="Q9" s="119"/>
    </row>
    <row r="10" spans="1:17" s="121" customFormat="1" x14ac:dyDescent="0.25">
      <c r="A10" s="119">
        <v>5</v>
      </c>
      <c r="B10" s="119">
        <v>504</v>
      </c>
      <c r="C10" s="119">
        <v>504</v>
      </c>
      <c r="D10" s="119" t="s">
        <v>52</v>
      </c>
      <c r="E10" s="119"/>
      <c r="F10" s="119">
        <v>5</v>
      </c>
      <c r="G10" s="119" t="s">
        <v>1060</v>
      </c>
      <c r="H10" s="119" t="s">
        <v>1060</v>
      </c>
      <c r="I10" s="119" t="s">
        <v>125</v>
      </c>
      <c r="J10" s="119" t="s">
        <v>208</v>
      </c>
      <c r="K10" s="119" t="s">
        <v>132</v>
      </c>
      <c r="L10" s="119" t="s">
        <v>1074</v>
      </c>
      <c r="M10" s="120"/>
      <c r="N10" s="120"/>
      <c r="O10" s="119" t="s">
        <v>1075</v>
      </c>
      <c r="P10" s="119"/>
      <c r="Q10" s="119"/>
    </row>
    <row r="11" spans="1:17" s="121" customFormat="1" x14ac:dyDescent="0.25">
      <c r="A11" s="119">
        <v>6</v>
      </c>
      <c r="B11" s="119">
        <v>504</v>
      </c>
      <c r="C11" s="119">
        <v>504</v>
      </c>
      <c r="D11" s="119" t="s">
        <v>52</v>
      </c>
      <c r="E11" s="119"/>
      <c r="F11" s="119">
        <v>5</v>
      </c>
      <c r="G11" s="119" t="s">
        <v>1077</v>
      </c>
      <c r="H11" s="119" t="s">
        <v>1076</v>
      </c>
      <c r="I11" s="119" t="s">
        <v>125</v>
      </c>
      <c r="J11" s="119" t="s">
        <v>1078</v>
      </c>
      <c r="K11" s="119" t="s">
        <v>208</v>
      </c>
      <c r="L11" s="119" t="s">
        <v>214</v>
      </c>
      <c r="M11" s="120">
        <v>334809</v>
      </c>
      <c r="N11" s="120">
        <v>6299551</v>
      </c>
      <c r="O11" s="119" t="s">
        <v>1079</v>
      </c>
      <c r="P11" s="119" t="s">
        <v>1071</v>
      </c>
      <c r="Q11" s="119"/>
    </row>
    <row r="12" spans="1:17" x14ac:dyDescent="0.25">
      <c r="A12" s="94">
        <v>7</v>
      </c>
      <c r="B12" s="94">
        <v>504</v>
      </c>
      <c r="C12" s="94">
        <v>504</v>
      </c>
      <c r="D12" s="94" t="s">
        <v>52</v>
      </c>
      <c r="E12" s="94"/>
      <c r="F12" s="94">
        <v>5</v>
      </c>
      <c r="G12" s="94" t="s">
        <v>216</v>
      </c>
      <c r="H12" s="94" t="s">
        <v>217</v>
      </c>
      <c r="I12" s="94" t="s">
        <v>125</v>
      </c>
      <c r="J12" s="94" t="s">
        <v>136</v>
      </c>
      <c r="K12" s="94" t="s">
        <v>134</v>
      </c>
      <c r="L12" s="94" t="s">
        <v>198</v>
      </c>
      <c r="M12" s="95">
        <v>335080.86</v>
      </c>
      <c r="N12" s="95">
        <v>6299470.9699999997</v>
      </c>
      <c r="O12" s="94" t="s">
        <v>218</v>
      </c>
      <c r="P12" s="94"/>
      <c r="Q12" s="94"/>
    </row>
    <row r="13" spans="1:17" x14ac:dyDescent="0.25">
      <c r="A13" s="94">
        <v>8</v>
      </c>
      <c r="B13" s="94">
        <v>504</v>
      </c>
      <c r="C13" s="94">
        <v>504</v>
      </c>
      <c r="D13" s="94" t="s">
        <v>52</v>
      </c>
      <c r="E13" s="94"/>
      <c r="F13" s="94">
        <v>5</v>
      </c>
      <c r="G13" s="94" t="s">
        <v>219</v>
      </c>
      <c r="H13" s="94" t="s">
        <v>220</v>
      </c>
      <c r="I13" s="94" t="s">
        <v>125</v>
      </c>
      <c r="J13" s="94" t="s">
        <v>198</v>
      </c>
      <c r="K13" s="94" t="s">
        <v>221</v>
      </c>
      <c r="L13" s="94" t="s">
        <v>222</v>
      </c>
      <c r="M13" s="95">
        <v>335199.1789</v>
      </c>
      <c r="N13" s="95">
        <v>6299280.9353</v>
      </c>
      <c r="O13" s="94" t="s">
        <v>223</v>
      </c>
      <c r="P13" s="94"/>
      <c r="Q13" s="94"/>
    </row>
    <row r="14" spans="1:17" x14ac:dyDescent="0.25">
      <c r="A14" s="94">
        <v>9</v>
      </c>
      <c r="B14" s="94">
        <v>504</v>
      </c>
      <c r="C14" s="94">
        <v>504</v>
      </c>
      <c r="D14" s="94" t="s">
        <v>52</v>
      </c>
      <c r="E14" s="94"/>
      <c r="F14" s="94">
        <v>5</v>
      </c>
      <c r="G14" s="94" t="s">
        <v>224</v>
      </c>
      <c r="H14" s="94" t="s">
        <v>225</v>
      </c>
      <c r="I14" s="94" t="s">
        <v>125</v>
      </c>
      <c r="J14" s="94" t="s">
        <v>198</v>
      </c>
      <c r="K14" s="94" t="s">
        <v>222</v>
      </c>
      <c r="L14" s="94" t="s">
        <v>226</v>
      </c>
      <c r="M14" s="95">
        <v>335194.88069999998</v>
      </c>
      <c r="N14" s="95">
        <v>6299169.5631999997</v>
      </c>
      <c r="O14" s="94" t="s">
        <v>227</v>
      </c>
      <c r="P14" s="94"/>
      <c r="Q14" s="94"/>
    </row>
    <row r="15" spans="1:17" x14ac:dyDescent="0.25">
      <c r="A15" s="94">
        <v>10</v>
      </c>
      <c r="B15" s="94">
        <v>504</v>
      </c>
      <c r="C15" s="94">
        <v>504</v>
      </c>
      <c r="D15" s="94" t="s">
        <v>52</v>
      </c>
      <c r="E15" s="94"/>
      <c r="F15" s="94">
        <v>5</v>
      </c>
      <c r="G15" s="94" t="s">
        <v>228</v>
      </c>
      <c r="H15" s="94" t="s">
        <v>229</v>
      </c>
      <c r="I15" s="94" t="s">
        <v>125</v>
      </c>
      <c r="J15" s="94" t="s">
        <v>198</v>
      </c>
      <c r="K15" s="94" t="s">
        <v>230</v>
      </c>
      <c r="L15" s="94" t="s">
        <v>231</v>
      </c>
      <c r="M15" s="95">
        <v>335183.391</v>
      </c>
      <c r="N15" s="95">
        <v>6298818.5410000002</v>
      </c>
      <c r="O15" s="94" t="s">
        <v>232</v>
      </c>
      <c r="P15" s="94"/>
      <c r="Q15" s="94"/>
    </row>
    <row r="16" spans="1:17" x14ac:dyDescent="0.25">
      <c r="A16" s="94">
        <v>11</v>
      </c>
      <c r="B16" s="94">
        <v>504</v>
      </c>
      <c r="C16" s="94">
        <v>504</v>
      </c>
      <c r="D16" s="94" t="s">
        <v>52</v>
      </c>
      <c r="E16" s="94"/>
      <c r="F16" s="94">
        <v>5</v>
      </c>
      <c r="G16" s="94" t="s">
        <v>233</v>
      </c>
      <c r="H16" s="94" t="s">
        <v>234</v>
      </c>
      <c r="I16" s="94" t="s">
        <v>125</v>
      </c>
      <c r="J16" s="94" t="s">
        <v>144</v>
      </c>
      <c r="K16" s="94" t="s">
        <v>235</v>
      </c>
      <c r="L16" s="94" t="s">
        <v>169</v>
      </c>
      <c r="M16" s="95">
        <v>335351.728</v>
      </c>
      <c r="N16" s="95">
        <v>6298904.1884000003</v>
      </c>
      <c r="O16" s="94" t="s">
        <v>236</v>
      </c>
      <c r="P16" s="94"/>
      <c r="Q16" s="94"/>
    </row>
    <row r="17" spans="1:17" x14ac:dyDescent="0.25">
      <c r="A17" s="94">
        <v>12</v>
      </c>
      <c r="B17" s="94">
        <v>504</v>
      </c>
      <c r="C17" s="94">
        <v>504</v>
      </c>
      <c r="D17" s="94" t="s">
        <v>52</v>
      </c>
      <c r="E17" s="94"/>
      <c r="F17" s="94">
        <v>5</v>
      </c>
      <c r="G17" s="94" t="s">
        <v>237</v>
      </c>
      <c r="H17" s="94" t="s">
        <v>238</v>
      </c>
      <c r="I17" s="94" t="s">
        <v>125</v>
      </c>
      <c r="J17" s="94" t="s">
        <v>144</v>
      </c>
      <c r="K17" s="94" t="s">
        <v>169</v>
      </c>
      <c r="L17" s="94" t="s">
        <v>226</v>
      </c>
      <c r="M17" s="95">
        <v>335377.77130000002</v>
      </c>
      <c r="N17" s="95">
        <v>6299084.1023000004</v>
      </c>
      <c r="O17" s="94" t="s">
        <v>239</v>
      </c>
      <c r="P17" s="94"/>
      <c r="Q17" s="94"/>
    </row>
    <row r="18" spans="1:17" x14ac:dyDescent="0.25">
      <c r="A18" s="94">
        <v>13</v>
      </c>
      <c r="B18" s="94">
        <v>504</v>
      </c>
      <c r="C18" s="94">
        <v>504</v>
      </c>
      <c r="D18" s="94" t="s">
        <v>52</v>
      </c>
      <c r="E18" s="94"/>
      <c r="F18" s="94">
        <v>5</v>
      </c>
      <c r="G18" s="94" t="s">
        <v>240</v>
      </c>
      <c r="H18" s="94" t="s">
        <v>241</v>
      </c>
      <c r="I18" s="94" t="s">
        <v>125</v>
      </c>
      <c r="J18" s="94" t="s">
        <v>144</v>
      </c>
      <c r="K18" s="94" t="s">
        <v>242</v>
      </c>
      <c r="L18" s="94" t="s">
        <v>243</v>
      </c>
      <c r="M18" s="95">
        <v>335396.6581</v>
      </c>
      <c r="N18" s="95">
        <v>6299329.3375000004</v>
      </c>
      <c r="O18" s="94" t="s">
        <v>244</v>
      </c>
      <c r="P18" s="94"/>
      <c r="Q18" s="94"/>
    </row>
    <row r="19" spans="1:17" x14ac:dyDescent="0.25">
      <c r="A19" s="94">
        <v>14</v>
      </c>
      <c r="B19" s="94">
        <v>504</v>
      </c>
      <c r="C19" s="94">
        <v>504</v>
      </c>
      <c r="D19" s="94" t="s">
        <v>52</v>
      </c>
      <c r="E19" s="94"/>
      <c r="F19" s="94">
        <v>5</v>
      </c>
      <c r="G19" s="94" t="s">
        <v>245</v>
      </c>
      <c r="H19" s="94" t="s">
        <v>246</v>
      </c>
      <c r="I19" s="94" t="s">
        <v>125</v>
      </c>
      <c r="J19" s="94" t="s">
        <v>144</v>
      </c>
      <c r="K19" s="94" t="s">
        <v>247</v>
      </c>
      <c r="L19" s="94" t="s">
        <v>248</v>
      </c>
      <c r="M19" s="95">
        <v>335404.11800000002</v>
      </c>
      <c r="N19" s="95">
        <v>6299530.2314999998</v>
      </c>
      <c r="O19" s="94" t="s">
        <v>249</v>
      </c>
      <c r="P19" s="94"/>
      <c r="Q19" s="94"/>
    </row>
    <row r="20" spans="1:17" x14ac:dyDescent="0.25">
      <c r="A20" s="94">
        <v>15</v>
      </c>
      <c r="B20" s="94">
        <v>504</v>
      </c>
      <c r="C20" s="94">
        <v>504</v>
      </c>
      <c r="D20" s="94" t="s">
        <v>52</v>
      </c>
      <c r="E20" s="94"/>
      <c r="F20" s="94">
        <v>5</v>
      </c>
      <c r="G20" s="94" t="s">
        <v>250</v>
      </c>
      <c r="H20" s="94" t="s">
        <v>251</v>
      </c>
      <c r="I20" s="94" t="s">
        <v>125</v>
      </c>
      <c r="J20" s="94" t="s">
        <v>144</v>
      </c>
      <c r="K20" s="94" t="s">
        <v>252</v>
      </c>
      <c r="L20" s="94" t="s">
        <v>253</v>
      </c>
      <c r="M20" s="95">
        <v>335402.14179999998</v>
      </c>
      <c r="N20" s="95">
        <v>6299750.4303000001</v>
      </c>
      <c r="O20" s="94" t="s">
        <v>254</v>
      </c>
      <c r="P20" s="94"/>
      <c r="Q20" s="94"/>
    </row>
    <row r="21" spans="1:17" x14ac:dyDescent="0.25">
      <c r="A21" s="94">
        <v>16</v>
      </c>
      <c r="B21" s="94">
        <v>504</v>
      </c>
      <c r="C21" s="94">
        <v>504</v>
      </c>
      <c r="D21" s="94" t="s">
        <v>52</v>
      </c>
      <c r="E21" s="94"/>
      <c r="F21" s="94">
        <v>5</v>
      </c>
      <c r="G21" s="94" t="s">
        <v>255</v>
      </c>
      <c r="H21" s="94" t="s">
        <v>256</v>
      </c>
      <c r="I21" s="94" t="s">
        <v>125</v>
      </c>
      <c r="J21" s="94" t="s">
        <v>253</v>
      </c>
      <c r="K21" s="94" t="s">
        <v>151</v>
      </c>
      <c r="L21" s="94" t="s">
        <v>149</v>
      </c>
      <c r="M21" s="95">
        <v>335651.87609999999</v>
      </c>
      <c r="N21" s="95">
        <v>6299782.2269000001</v>
      </c>
      <c r="O21" s="94" t="s">
        <v>257</v>
      </c>
      <c r="P21" s="94"/>
      <c r="Q21" s="94"/>
    </row>
    <row r="22" spans="1:17" s="98" customFormat="1" x14ac:dyDescent="0.25">
      <c r="A22" s="96"/>
      <c r="B22" s="96">
        <v>504</v>
      </c>
      <c r="C22" s="96">
        <v>504</v>
      </c>
      <c r="D22" s="96" t="s">
        <v>52</v>
      </c>
      <c r="E22" s="96"/>
      <c r="F22" s="96">
        <v>5</v>
      </c>
      <c r="G22" s="96" t="s">
        <v>258</v>
      </c>
      <c r="H22" s="96" t="s">
        <v>259</v>
      </c>
      <c r="I22" s="96" t="s">
        <v>125</v>
      </c>
      <c r="J22" s="96" t="s">
        <v>151</v>
      </c>
      <c r="K22" s="96" t="s">
        <v>165</v>
      </c>
      <c r="L22" s="96" t="s">
        <v>153</v>
      </c>
      <c r="M22" s="97">
        <v>335861.21</v>
      </c>
      <c r="N22" s="97">
        <v>6299640</v>
      </c>
      <c r="O22" s="96" t="s">
        <v>260</v>
      </c>
      <c r="P22" s="96"/>
      <c r="Q22" s="96"/>
    </row>
    <row r="23" spans="1:17" s="121" customFormat="1" x14ac:dyDescent="0.25">
      <c r="A23" s="119">
        <v>17</v>
      </c>
      <c r="B23" s="119">
        <v>504</v>
      </c>
      <c r="C23" s="119">
        <v>504</v>
      </c>
      <c r="D23" s="119" t="s">
        <v>52</v>
      </c>
      <c r="E23" s="119"/>
      <c r="F23" s="119">
        <v>5</v>
      </c>
      <c r="G23" s="119" t="s">
        <v>1060</v>
      </c>
      <c r="H23" s="119" t="s">
        <v>1060</v>
      </c>
      <c r="I23" s="119" t="s">
        <v>125</v>
      </c>
      <c r="J23" s="119" t="s">
        <v>253</v>
      </c>
      <c r="K23" s="119" t="s">
        <v>149</v>
      </c>
      <c r="L23" s="119" t="s">
        <v>1072</v>
      </c>
      <c r="M23" s="120"/>
      <c r="N23" s="120"/>
      <c r="O23" s="119" t="s">
        <v>1000</v>
      </c>
      <c r="P23" s="119"/>
      <c r="Q23" s="119"/>
    </row>
    <row r="24" spans="1:17" x14ac:dyDescent="0.25">
      <c r="A24" s="94">
        <v>18</v>
      </c>
      <c r="B24" s="94">
        <v>504</v>
      </c>
      <c r="C24" s="94">
        <v>504</v>
      </c>
      <c r="D24" s="94" t="s">
        <v>52</v>
      </c>
      <c r="E24" s="94"/>
      <c r="F24" s="94">
        <v>5</v>
      </c>
      <c r="G24" s="94" t="s">
        <v>261</v>
      </c>
      <c r="H24" s="94" t="s">
        <v>262</v>
      </c>
      <c r="I24" s="94" t="s">
        <v>125</v>
      </c>
      <c r="J24" s="94" t="s">
        <v>253</v>
      </c>
      <c r="K24" s="94" t="s">
        <v>263</v>
      </c>
      <c r="L24" s="94" t="s">
        <v>264</v>
      </c>
      <c r="M24" s="95">
        <v>336001.11410000001</v>
      </c>
      <c r="N24" s="95">
        <v>6299667.3821</v>
      </c>
      <c r="O24" s="94" t="s">
        <v>265</v>
      </c>
      <c r="P24" s="94"/>
      <c r="Q24" s="94"/>
    </row>
    <row r="25" spans="1:17" x14ac:dyDescent="0.25">
      <c r="A25" s="94">
        <v>19</v>
      </c>
      <c r="B25" s="94">
        <v>504</v>
      </c>
      <c r="C25" s="94">
        <v>504</v>
      </c>
      <c r="D25" s="94" t="s">
        <v>52</v>
      </c>
      <c r="E25" s="94"/>
      <c r="F25" s="94">
        <v>5</v>
      </c>
      <c r="G25" s="94" t="s">
        <v>266</v>
      </c>
      <c r="H25" s="94" t="s">
        <v>267</v>
      </c>
      <c r="I25" s="94" t="s">
        <v>125</v>
      </c>
      <c r="J25" s="94" t="s">
        <v>253</v>
      </c>
      <c r="K25" s="94" t="s">
        <v>268</v>
      </c>
      <c r="L25" s="94" t="s">
        <v>269</v>
      </c>
      <c r="M25" s="95">
        <v>336161.80690000003</v>
      </c>
      <c r="N25" s="95">
        <v>6299610.0164000001</v>
      </c>
      <c r="O25" s="94" t="s">
        <v>270</v>
      </c>
      <c r="P25" s="94"/>
      <c r="Q25" s="94"/>
    </row>
    <row r="26" spans="1:17" x14ac:dyDescent="0.25">
      <c r="A26" s="94">
        <v>20</v>
      </c>
      <c r="B26" s="94">
        <v>504</v>
      </c>
      <c r="C26" s="94">
        <v>504</v>
      </c>
      <c r="D26" s="94" t="s">
        <v>52</v>
      </c>
      <c r="E26" s="94"/>
      <c r="F26" s="94">
        <v>5</v>
      </c>
      <c r="G26" s="94" t="s">
        <v>271</v>
      </c>
      <c r="H26" s="94" t="s">
        <v>272</v>
      </c>
      <c r="I26" s="94" t="s">
        <v>125</v>
      </c>
      <c r="J26" s="94" t="s">
        <v>253</v>
      </c>
      <c r="K26" s="94" t="s">
        <v>273</v>
      </c>
      <c r="L26" s="94" t="s">
        <v>274</v>
      </c>
      <c r="M26" s="95">
        <v>336521.63650000002</v>
      </c>
      <c r="N26" s="95">
        <v>6299531.5521999998</v>
      </c>
      <c r="O26" s="94" t="s">
        <v>275</v>
      </c>
      <c r="P26" s="94"/>
      <c r="Q26" s="94"/>
    </row>
    <row r="27" spans="1:17" x14ac:dyDescent="0.25">
      <c r="A27" s="94">
        <v>21</v>
      </c>
      <c r="B27" s="94">
        <v>504</v>
      </c>
      <c r="C27" s="94">
        <v>504</v>
      </c>
      <c r="D27" s="94" t="s">
        <v>52</v>
      </c>
      <c r="E27" s="94"/>
      <c r="F27" s="94">
        <v>5</v>
      </c>
      <c r="G27" s="94" t="s">
        <v>276</v>
      </c>
      <c r="H27" s="94" t="s">
        <v>277</v>
      </c>
      <c r="I27" s="94" t="s">
        <v>125</v>
      </c>
      <c r="J27" s="94" t="s">
        <v>253</v>
      </c>
      <c r="K27" s="94" t="s">
        <v>278</v>
      </c>
      <c r="L27" s="94" t="s">
        <v>279</v>
      </c>
      <c r="M27" s="95">
        <v>336935.9191</v>
      </c>
      <c r="N27" s="95">
        <v>6299466.5593999997</v>
      </c>
      <c r="O27" s="94" t="s">
        <v>280</v>
      </c>
      <c r="P27" s="94"/>
      <c r="Q27" s="94"/>
    </row>
    <row r="28" spans="1:17" x14ac:dyDescent="0.25">
      <c r="A28" s="94">
        <v>22</v>
      </c>
      <c r="B28" s="94">
        <v>504</v>
      </c>
      <c r="C28" s="94">
        <v>504</v>
      </c>
      <c r="D28" s="94" t="s">
        <v>52</v>
      </c>
      <c r="E28" s="94"/>
      <c r="F28" s="94">
        <v>5</v>
      </c>
      <c r="G28" s="94" t="s">
        <v>281</v>
      </c>
      <c r="H28" s="94" t="s">
        <v>282</v>
      </c>
      <c r="I28" s="94" t="s">
        <v>125</v>
      </c>
      <c r="J28" s="94" t="s">
        <v>253</v>
      </c>
      <c r="K28" s="94" t="s">
        <v>283</v>
      </c>
      <c r="L28" s="94" t="s">
        <v>284</v>
      </c>
      <c r="M28" s="95">
        <v>337194.38</v>
      </c>
      <c r="N28" s="95">
        <v>6299422.8958999999</v>
      </c>
      <c r="O28" s="94" t="s">
        <v>285</v>
      </c>
      <c r="P28" s="94"/>
      <c r="Q28" s="94"/>
    </row>
    <row r="29" spans="1:17" x14ac:dyDescent="0.25">
      <c r="A29" s="94">
        <v>23</v>
      </c>
      <c r="B29" s="94">
        <v>504</v>
      </c>
      <c r="C29" s="94">
        <v>504</v>
      </c>
      <c r="D29" s="94" t="s">
        <v>52</v>
      </c>
      <c r="E29" s="94"/>
      <c r="F29" s="94">
        <v>5</v>
      </c>
      <c r="G29" s="94" t="s">
        <v>286</v>
      </c>
      <c r="H29" s="94" t="s">
        <v>287</v>
      </c>
      <c r="I29" s="94" t="s">
        <v>125</v>
      </c>
      <c r="J29" s="94" t="s">
        <v>253</v>
      </c>
      <c r="K29" s="94" t="s">
        <v>288</v>
      </c>
      <c r="L29" s="94" t="s">
        <v>289</v>
      </c>
      <c r="M29" s="95">
        <v>337503.93</v>
      </c>
      <c r="N29" s="95">
        <v>6299473</v>
      </c>
      <c r="O29" s="94" t="s">
        <v>290</v>
      </c>
      <c r="P29" s="94"/>
      <c r="Q29" s="94"/>
    </row>
    <row r="30" spans="1:17" x14ac:dyDescent="0.25">
      <c r="A30" s="94">
        <v>24</v>
      </c>
      <c r="B30" s="94">
        <v>504</v>
      </c>
      <c r="C30" s="94">
        <v>504</v>
      </c>
      <c r="D30" s="94" t="s">
        <v>52</v>
      </c>
      <c r="E30" s="94"/>
      <c r="F30" s="94">
        <v>5</v>
      </c>
      <c r="G30" s="94" t="s">
        <v>291</v>
      </c>
      <c r="H30" s="94" t="s">
        <v>292</v>
      </c>
      <c r="I30" s="94" t="s">
        <v>125</v>
      </c>
      <c r="J30" s="94" t="s">
        <v>293</v>
      </c>
      <c r="K30" s="94" t="s">
        <v>253</v>
      </c>
      <c r="L30" s="94" t="s">
        <v>294</v>
      </c>
      <c r="M30" s="95">
        <v>337718.91</v>
      </c>
      <c r="N30" s="95">
        <v>6299671.0300000003</v>
      </c>
      <c r="O30" s="94" t="s">
        <v>295</v>
      </c>
      <c r="P30" s="94"/>
      <c r="Q30" s="94"/>
    </row>
    <row r="31" spans="1:17" x14ac:dyDescent="0.25">
      <c r="A31" s="94">
        <v>25</v>
      </c>
      <c r="B31" s="94">
        <v>504</v>
      </c>
      <c r="C31" s="94">
        <v>504</v>
      </c>
      <c r="D31" s="94" t="s">
        <v>52</v>
      </c>
      <c r="E31" s="94"/>
      <c r="F31" s="94">
        <v>5</v>
      </c>
      <c r="G31" s="94" t="s">
        <v>296</v>
      </c>
      <c r="H31" s="94" t="s">
        <v>297</v>
      </c>
      <c r="I31" s="94" t="s">
        <v>125</v>
      </c>
      <c r="J31" s="94" t="s">
        <v>293</v>
      </c>
      <c r="K31" s="94" t="s">
        <v>294</v>
      </c>
      <c r="L31" s="94" t="s">
        <v>298</v>
      </c>
      <c r="M31" s="95">
        <v>337919.57</v>
      </c>
      <c r="N31" s="95">
        <v>6299675.8099999996</v>
      </c>
      <c r="O31" s="94" t="s">
        <v>299</v>
      </c>
      <c r="P31" s="94"/>
      <c r="Q31" s="94"/>
    </row>
    <row r="32" spans="1:17" x14ac:dyDescent="0.25">
      <c r="A32" s="94">
        <v>26</v>
      </c>
      <c r="B32" s="94">
        <v>504</v>
      </c>
      <c r="C32" s="94">
        <v>504</v>
      </c>
      <c r="D32" s="94" t="s">
        <v>52</v>
      </c>
      <c r="E32" s="94"/>
      <c r="F32" s="94">
        <v>5</v>
      </c>
      <c r="G32" s="94" t="s">
        <v>300</v>
      </c>
      <c r="H32" s="94" t="s">
        <v>301</v>
      </c>
      <c r="I32" s="94" t="s">
        <v>125</v>
      </c>
      <c r="J32" s="94" t="s">
        <v>293</v>
      </c>
      <c r="K32" s="94" t="s">
        <v>302</v>
      </c>
      <c r="L32" s="94" t="s">
        <v>303</v>
      </c>
      <c r="M32" s="95">
        <v>338135.84600000002</v>
      </c>
      <c r="N32" s="95">
        <v>6299687.9512999998</v>
      </c>
      <c r="O32" s="94" t="s">
        <v>304</v>
      </c>
      <c r="P32" s="94"/>
      <c r="Q32" s="94"/>
    </row>
    <row r="33" spans="1:17" x14ac:dyDescent="0.25">
      <c r="A33" s="94">
        <v>27</v>
      </c>
      <c r="B33" s="94">
        <v>504</v>
      </c>
      <c r="C33" s="94">
        <v>504</v>
      </c>
      <c r="D33" s="94" t="s">
        <v>52</v>
      </c>
      <c r="E33" s="94"/>
      <c r="F33" s="94">
        <v>5</v>
      </c>
      <c r="G33" s="94" t="s">
        <v>305</v>
      </c>
      <c r="H33" s="94" t="s">
        <v>306</v>
      </c>
      <c r="I33" s="94" t="s">
        <v>158</v>
      </c>
      <c r="J33" s="94" t="s">
        <v>293</v>
      </c>
      <c r="K33" s="94" t="s">
        <v>307</v>
      </c>
      <c r="L33" s="94" t="s">
        <v>308</v>
      </c>
      <c r="M33" s="95">
        <v>338422.2</v>
      </c>
      <c r="N33" s="95">
        <v>6299710.6900000004</v>
      </c>
      <c r="O33" s="94" t="s">
        <v>309</v>
      </c>
      <c r="P33" s="94"/>
      <c r="Q33" s="94"/>
    </row>
    <row r="34" spans="1:17" x14ac:dyDescent="0.25">
      <c r="A34" s="94">
        <v>28</v>
      </c>
      <c r="B34" s="94">
        <v>504</v>
      </c>
      <c r="C34" s="94">
        <v>504</v>
      </c>
      <c r="D34" s="94" t="s">
        <v>52</v>
      </c>
      <c r="E34" s="94"/>
      <c r="F34" s="94">
        <v>5</v>
      </c>
      <c r="G34" s="94" t="s">
        <v>310</v>
      </c>
      <c r="H34" s="94" t="s">
        <v>311</v>
      </c>
      <c r="I34" s="94" t="s">
        <v>158</v>
      </c>
      <c r="J34" s="94" t="s">
        <v>293</v>
      </c>
      <c r="K34" s="94" t="s">
        <v>312</v>
      </c>
      <c r="L34" s="94" t="s">
        <v>313</v>
      </c>
      <c r="M34" s="95">
        <v>338628.34759999998</v>
      </c>
      <c r="N34" s="95">
        <v>6299751.7567999996</v>
      </c>
      <c r="O34" s="94" t="s">
        <v>314</v>
      </c>
      <c r="P34" s="94"/>
      <c r="Q34" s="94"/>
    </row>
    <row r="35" spans="1:17" x14ac:dyDescent="0.25">
      <c r="A35" s="94">
        <v>29</v>
      </c>
      <c r="B35" s="94">
        <v>504</v>
      </c>
      <c r="C35" s="94">
        <v>504</v>
      </c>
      <c r="D35" s="94" t="s">
        <v>52</v>
      </c>
      <c r="E35" s="94"/>
      <c r="F35" s="94">
        <v>5</v>
      </c>
      <c r="G35" s="94" t="s">
        <v>315</v>
      </c>
      <c r="H35" s="94" t="s">
        <v>316</v>
      </c>
      <c r="I35" s="94" t="s">
        <v>158</v>
      </c>
      <c r="J35" s="94" t="s">
        <v>293</v>
      </c>
      <c r="K35" s="94" t="s">
        <v>317</v>
      </c>
      <c r="L35" s="94" t="s">
        <v>318</v>
      </c>
      <c r="M35" s="95">
        <v>338852.77559999999</v>
      </c>
      <c r="N35" s="95">
        <v>6299744.2998000002</v>
      </c>
      <c r="O35" s="94" t="s">
        <v>319</v>
      </c>
      <c r="P35" s="94"/>
      <c r="Q35" s="94"/>
    </row>
    <row r="36" spans="1:17" x14ac:dyDescent="0.25">
      <c r="A36" s="94">
        <v>30</v>
      </c>
      <c r="B36" s="94">
        <v>504</v>
      </c>
      <c r="C36" s="94">
        <v>504</v>
      </c>
      <c r="D36" s="94" t="s">
        <v>52</v>
      </c>
      <c r="E36" s="94"/>
      <c r="F36" s="94">
        <v>5</v>
      </c>
      <c r="G36" s="94" t="s">
        <v>320</v>
      </c>
      <c r="H36" s="94" t="s">
        <v>321</v>
      </c>
      <c r="I36" s="94" t="s">
        <v>158</v>
      </c>
      <c r="J36" s="94" t="s">
        <v>293</v>
      </c>
      <c r="K36" s="94" t="s">
        <v>322</v>
      </c>
      <c r="L36" s="94" t="s">
        <v>323</v>
      </c>
      <c r="M36" s="95">
        <v>339085.52140000003</v>
      </c>
      <c r="N36" s="95">
        <v>6299803.8569999998</v>
      </c>
      <c r="O36" s="94" t="s">
        <v>324</v>
      </c>
      <c r="P36" s="94"/>
      <c r="Q36" s="94"/>
    </row>
    <row r="37" spans="1:17" x14ac:dyDescent="0.25">
      <c r="A37" s="94">
        <v>31</v>
      </c>
      <c r="B37" s="94">
        <v>504</v>
      </c>
      <c r="C37" s="94">
        <v>504</v>
      </c>
      <c r="D37" s="94" t="s">
        <v>52</v>
      </c>
      <c r="E37" s="94"/>
      <c r="F37" s="94">
        <v>5</v>
      </c>
      <c r="G37" s="94" t="s">
        <v>325</v>
      </c>
      <c r="H37" s="94" t="s">
        <v>326</v>
      </c>
      <c r="I37" s="94" t="s">
        <v>158</v>
      </c>
      <c r="J37" s="94" t="s">
        <v>293</v>
      </c>
      <c r="K37" s="94" t="s">
        <v>327</v>
      </c>
      <c r="L37" s="94" t="s">
        <v>328</v>
      </c>
      <c r="M37" s="95">
        <v>339393.72169999999</v>
      </c>
      <c r="N37" s="95">
        <v>6299804.6571000004</v>
      </c>
      <c r="O37" s="94" t="s">
        <v>329</v>
      </c>
      <c r="P37" s="94"/>
      <c r="Q37" s="94"/>
    </row>
    <row r="38" spans="1:17" x14ac:dyDescent="0.25">
      <c r="A38" s="94">
        <v>32</v>
      </c>
      <c r="B38" s="94">
        <v>504</v>
      </c>
      <c r="C38" s="94">
        <v>504</v>
      </c>
      <c r="D38" s="94" t="s">
        <v>52</v>
      </c>
      <c r="E38" s="94"/>
      <c r="F38" s="94">
        <v>5</v>
      </c>
      <c r="G38" s="94" t="s">
        <v>330</v>
      </c>
      <c r="H38" s="94" t="s">
        <v>331</v>
      </c>
      <c r="I38" s="94" t="s">
        <v>158</v>
      </c>
      <c r="J38" s="94" t="s">
        <v>293</v>
      </c>
      <c r="K38" s="94" t="s">
        <v>332</v>
      </c>
      <c r="L38" s="94" t="s">
        <v>333</v>
      </c>
      <c r="M38" s="95">
        <v>339777.7487</v>
      </c>
      <c r="N38" s="95">
        <v>6299730.7257000003</v>
      </c>
      <c r="O38" s="94" t="s">
        <v>334</v>
      </c>
      <c r="P38" s="94"/>
      <c r="Q38" s="94"/>
    </row>
    <row r="39" spans="1:17" x14ac:dyDescent="0.25">
      <c r="A39" s="94">
        <v>33</v>
      </c>
      <c r="B39" s="94">
        <v>504</v>
      </c>
      <c r="C39" s="94">
        <v>504</v>
      </c>
      <c r="D39" s="94" t="s">
        <v>52</v>
      </c>
      <c r="E39" s="94"/>
      <c r="F39" s="94">
        <v>5</v>
      </c>
      <c r="G39" s="94" t="s">
        <v>335</v>
      </c>
      <c r="H39" s="94" t="s">
        <v>336</v>
      </c>
      <c r="I39" s="94" t="s">
        <v>158</v>
      </c>
      <c r="J39" s="94" t="s">
        <v>293</v>
      </c>
      <c r="K39" s="94" t="s">
        <v>337</v>
      </c>
      <c r="L39" s="94" t="s">
        <v>338</v>
      </c>
      <c r="M39" s="95">
        <v>340050.33490000002</v>
      </c>
      <c r="N39" s="95">
        <v>6299652.2736999998</v>
      </c>
      <c r="O39" s="94" t="s">
        <v>339</v>
      </c>
      <c r="P39" s="94"/>
      <c r="Q39" s="94"/>
    </row>
    <row r="40" spans="1:17" x14ac:dyDescent="0.25">
      <c r="A40" s="94">
        <v>34</v>
      </c>
      <c r="B40" s="94">
        <v>504</v>
      </c>
      <c r="C40" s="94">
        <v>504</v>
      </c>
      <c r="D40" s="94" t="s">
        <v>52</v>
      </c>
      <c r="E40" s="94"/>
      <c r="F40" s="94">
        <v>5</v>
      </c>
      <c r="G40" s="94" t="s">
        <v>340</v>
      </c>
      <c r="H40" s="94" t="s">
        <v>341</v>
      </c>
      <c r="I40" s="94" t="s">
        <v>159</v>
      </c>
      <c r="J40" s="94" t="s">
        <v>293</v>
      </c>
      <c r="K40" s="94" t="s">
        <v>342</v>
      </c>
      <c r="L40" s="94" t="s">
        <v>343</v>
      </c>
      <c r="M40" s="95">
        <v>340405.86</v>
      </c>
      <c r="N40" s="95">
        <v>6299539.4199999999</v>
      </c>
      <c r="O40" s="94" t="s">
        <v>344</v>
      </c>
      <c r="P40" s="94"/>
      <c r="Q40" s="94"/>
    </row>
    <row r="41" spans="1:17" x14ac:dyDescent="0.25">
      <c r="A41" s="94">
        <v>35</v>
      </c>
      <c r="B41" s="94">
        <v>504</v>
      </c>
      <c r="C41" s="94">
        <v>504</v>
      </c>
      <c r="D41" s="94" t="s">
        <v>52</v>
      </c>
      <c r="E41" s="94"/>
      <c r="F41" s="94">
        <v>5</v>
      </c>
      <c r="G41" s="94" t="s">
        <v>345</v>
      </c>
      <c r="H41" s="94" t="s">
        <v>346</v>
      </c>
      <c r="I41" s="94" t="s">
        <v>159</v>
      </c>
      <c r="J41" s="94" t="s">
        <v>293</v>
      </c>
      <c r="K41" s="94" t="s">
        <v>343</v>
      </c>
      <c r="L41" s="94" t="s">
        <v>347</v>
      </c>
      <c r="M41" s="95">
        <v>340468.71409999998</v>
      </c>
      <c r="N41" s="95">
        <v>6299519.9930999996</v>
      </c>
      <c r="O41" s="94" t="s">
        <v>348</v>
      </c>
      <c r="P41" s="94"/>
      <c r="Q41" s="94"/>
    </row>
    <row r="42" spans="1:17" x14ac:dyDescent="0.25">
      <c r="A42" s="94">
        <v>36</v>
      </c>
      <c r="B42" s="94">
        <v>504</v>
      </c>
      <c r="C42" s="94">
        <v>504</v>
      </c>
      <c r="D42" s="94" t="s">
        <v>52</v>
      </c>
      <c r="E42" s="94"/>
      <c r="F42" s="94">
        <v>5</v>
      </c>
      <c r="G42" s="94" t="s">
        <v>349</v>
      </c>
      <c r="H42" s="94" t="s">
        <v>350</v>
      </c>
      <c r="I42" s="94" t="s">
        <v>159</v>
      </c>
      <c r="J42" s="94" t="s">
        <v>293</v>
      </c>
      <c r="K42" s="94" t="s">
        <v>351</v>
      </c>
      <c r="L42" s="94" t="s">
        <v>352</v>
      </c>
      <c r="M42" s="95">
        <v>340825.80829999998</v>
      </c>
      <c r="N42" s="95">
        <v>6299435.9203000003</v>
      </c>
      <c r="O42" s="94" t="s">
        <v>353</v>
      </c>
      <c r="P42" s="94"/>
      <c r="Q42" s="94"/>
    </row>
    <row r="43" spans="1:17" x14ac:dyDescent="0.25">
      <c r="A43" s="94">
        <v>37</v>
      </c>
      <c r="B43" s="94">
        <v>504</v>
      </c>
      <c r="C43" s="94">
        <v>504</v>
      </c>
      <c r="D43" s="94" t="s">
        <v>52</v>
      </c>
      <c r="E43" s="94"/>
      <c r="F43" s="94">
        <v>5</v>
      </c>
      <c r="G43" s="94" t="s">
        <v>354</v>
      </c>
      <c r="H43" s="94" t="s">
        <v>355</v>
      </c>
      <c r="I43" s="94" t="s">
        <v>159</v>
      </c>
      <c r="J43" s="94" t="s">
        <v>293</v>
      </c>
      <c r="K43" s="94" t="s">
        <v>356</v>
      </c>
      <c r="L43" s="94" t="s">
        <v>357</v>
      </c>
      <c r="M43" s="95">
        <v>341033.87</v>
      </c>
      <c r="N43" s="95">
        <v>6299438.1299999999</v>
      </c>
      <c r="O43" s="94" t="s">
        <v>358</v>
      </c>
      <c r="P43" s="94"/>
      <c r="Q43" s="94"/>
    </row>
    <row r="44" spans="1:17" x14ac:dyDescent="0.25">
      <c r="A44" s="94">
        <v>38</v>
      </c>
      <c r="B44" s="94">
        <v>504</v>
      </c>
      <c r="C44" s="94">
        <v>504</v>
      </c>
      <c r="D44" s="94" t="s">
        <v>52</v>
      </c>
      <c r="E44" s="94"/>
      <c r="F44" s="94">
        <v>5</v>
      </c>
      <c r="G44" s="94" t="s">
        <v>359</v>
      </c>
      <c r="H44" s="94" t="s">
        <v>360</v>
      </c>
      <c r="I44" s="94" t="s">
        <v>159</v>
      </c>
      <c r="J44" s="94" t="s">
        <v>293</v>
      </c>
      <c r="K44" s="94" t="s">
        <v>357</v>
      </c>
      <c r="L44" s="94" t="s">
        <v>361</v>
      </c>
      <c r="M44" s="95">
        <v>341245.26549999998</v>
      </c>
      <c r="N44" s="95">
        <v>6299454.1292000003</v>
      </c>
      <c r="O44" s="94" t="s">
        <v>362</v>
      </c>
      <c r="P44" s="94"/>
      <c r="Q44" s="94"/>
    </row>
    <row r="45" spans="1:17" x14ac:dyDescent="0.25">
      <c r="A45" s="94">
        <v>39</v>
      </c>
      <c r="B45" s="94">
        <v>504</v>
      </c>
      <c r="C45" s="94">
        <v>504</v>
      </c>
      <c r="D45" s="94" t="s">
        <v>52</v>
      </c>
      <c r="E45" s="94"/>
      <c r="F45" s="94">
        <v>5</v>
      </c>
      <c r="G45" s="94" t="s">
        <v>363</v>
      </c>
      <c r="H45" s="94" t="s">
        <v>364</v>
      </c>
      <c r="I45" s="94" t="s">
        <v>159</v>
      </c>
      <c r="J45" s="94" t="s">
        <v>293</v>
      </c>
      <c r="K45" s="94" t="s">
        <v>365</v>
      </c>
      <c r="L45" s="94" t="s">
        <v>366</v>
      </c>
      <c r="M45" s="95">
        <v>341546.53409999999</v>
      </c>
      <c r="N45" s="95">
        <v>6299487.8047000002</v>
      </c>
      <c r="O45" s="94" t="s">
        <v>367</v>
      </c>
      <c r="P45" s="94"/>
      <c r="Q45" s="94"/>
    </row>
    <row r="46" spans="1:17" x14ac:dyDescent="0.25">
      <c r="A46" s="94">
        <v>40</v>
      </c>
      <c r="B46" s="94">
        <v>504</v>
      </c>
      <c r="C46" s="94">
        <v>504</v>
      </c>
      <c r="D46" s="94" t="s">
        <v>52</v>
      </c>
      <c r="E46" s="94"/>
      <c r="F46" s="94">
        <v>5</v>
      </c>
      <c r="G46" s="94" t="s">
        <v>368</v>
      </c>
      <c r="H46" s="94" t="s">
        <v>369</v>
      </c>
      <c r="I46" s="94" t="s">
        <v>159</v>
      </c>
      <c r="J46" s="94" t="s">
        <v>293</v>
      </c>
      <c r="K46" s="94" t="s">
        <v>370</v>
      </c>
      <c r="L46" s="94" t="s">
        <v>371</v>
      </c>
      <c r="M46" s="95">
        <v>341793.76740000001</v>
      </c>
      <c r="N46" s="95">
        <v>6299507.9378000004</v>
      </c>
      <c r="O46" s="94" t="s">
        <v>372</v>
      </c>
      <c r="P46" s="94"/>
      <c r="Q46" s="94"/>
    </row>
    <row r="47" spans="1:17" x14ac:dyDescent="0.25">
      <c r="A47" s="94">
        <v>41</v>
      </c>
      <c r="B47" s="94">
        <v>504</v>
      </c>
      <c r="C47" s="94">
        <v>504</v>
      </c>
      <c r="D47" s="94" t="s">
        <v>52</v>
      </c>
      <c r="E47" s="94"/>
      <c r="F47" s="94">
        <v>5</v>
      </c>
      <c r="G47" s="94" t="s">
        <v>373</v>
      </c>
      <c r="H47" s="94" t="s">
        <v>374</v>
      </c>
      <c r="I47" s="94" t="s">
        <v>159</v>
      </c>
      <c r="J47" s="94" t="s">
        <v>293</v>
      </c>
      <c r="K47" s="94" t="s">
        <v>375</v>
      </c>
      <c r="L47" s="94" t="s">
        <v>160</v>
      </c>
      <c r="M47" s="95">
        <v>342112.59</v>
      </c>
      <c r="N47" s="95">
        <v>6299548.2999999998</v>
      </c>
      <c r="O47" s="94" t="s">
        <v>376</v>
      </c>
      <c r="P47" s="94"/>
      <c r="Q47" s="94"/>
    </row>
    <row r="48" spans="1:17" x14ac:dyDescent="0.25">
      <c r="A48" s="94">
        <v>42</v>
      </c>
      <c r="B48" s="94">
        <v>504</v>
      </c>
      <c r="C48" s="94">
        <v>504</v>
      </c>
      <c r="D48" s="94" t="s">
        <v>52</v>
      </c>
      <c r="E48" s="94"/>
      <c r="F48" s="94">
        <v>5</v>
      </c>
      <c r="G48" s="94" t="s">
        <v>377</v>
      </c>
      <c r="H48" s="94" t="s">
        <v>378</v>
      </c>
      <c r="I48" s="94" t="s">
        <v>159</v>
      </c>
      <c r="J48" s="94" t="s">
        <v>293</v>
      </c>
      <c r="K48" s="94" t="s">
        <v>379</v>
      </c>
      <c r="L48" s="94" t="s">
        <v>380</v>
      </c>
      <c r="M48" s="95">
        <v>342307.37099999998</v>
      </c>
      <c r="N48" s="95">
        <v>6299562.6749999998</v>
      </c>
      <c r="O48" s="94" t="s">
        <v>381</v>
      </c>
      <c r="P48" s="94"/>
      <c r="Q48" s="94"/>
    </row>
    <row r="49" spans="1:17" x14ac:dyDescent="0.25">
      <c r="A49" s="94">
        <v>43</v>
      </c>
      <c r="B49" s="94">
        <v>504</v>
      </c>
      <c r="C49" s="94">
        <v>504</v>
      </c>
      <c r="D49" s="94" t="s">
        <v>52</v>
      </c>
      <c r="E49" s="94"/>
      <c r="F49" s="94">
        <v>5</v>
      </c>
      <c r="G49" s="94" t="s">
        <v>382</v>
      </c>
      <c r="H49" s="94" t="s">
        <v>383</v>
      </c>
      <c r="I49" s="94" t="s">
        <v>159</v>
      </c>
      <c r="J49" s="94" t="s">
        <v>293</v>
      </c>
      <c r="K49" s="94" t="s">
        <v>384</v>
      </c>
      <c r="L49" s="94" t="s">
        <v>385</v>
      </c>
      <c r="M49" s="95">
        <v>342554.45</v>
      </c>
      <c r="N49" s="95">
        <v>6299564.8399999999</v>
      </c>
      <c r="O49" s="94" t="s">
        <v>386</v>
      </c>
      <c r="P49" s="94"/>
      <c r="Q49" s="94"/>
    </row>
    <row r="50" spans="1:17" x14ac:dyDescent="0.25">
      <c r="A50" s="94">
        <v>44</v>
      </c>
      <c r="B50" s="94">
        <v>504</v>
      </c>
      <c r="C50" s="94">
        <v>504</v>
      </c>
      <c r="D50" s="94" t="s">
        <v>52</v>
      </c>
      <c r="E50" s="94"/>
      <c r="F50" s="94">
        <v>5</v>
      </c>
      <c r="G50" s="94" t="s">
        <v>387</v>
      </c>
      <c r="H50" s="94" t="s">
        <v>388</v>
      </c>
      <c r="I50" s="94" t="s">
        <v>159</v>
      </c>
      <c r="J50" s="94" t="s">
        <v>389</v>
      </c>
      <c r="K50" s="94" t="s">
        <v>390</v>
      </c>
      <c r="L50" s="94" t="s">
        <v>391</v>
      </c>
      <c r="M50" s="95">
        <v>343021.71389999997</v>
      </c>
      <c r="N50" s="95">
        <v>6299473.9442999996</v>
      </c>
      <c r="O50" s="94" t="s">
        <v>392</v>
      </c>
      <c r="P50" s="94"/>
      <c r="Q50" s="94"/>
    </row>
    <row r="51" spans="1:17" x14ac:dyDescent="0.25">
      <c r="A51" s="94">
        <v>45</v>
      </c>
      <c r="B51" s="94">
        <v>504</v>
      </c>
      <c r="C51" s="94">
        <v>504</v>
      </c>
      <c r="D51" s="94" t="s">
        <v>52</v>
      </c>
      <c r="E51" s="94"/>
      <c r="F51" s="94">
        <v>5</v>
      </c>
      <c r="G51" s="94" t="s">
        <v>393</v>
      </c>
      <c r="H51" s="94" t="s">
        <v>394</v>
      </c>
      <c r="I51" s="94" t="s">
        <v>159</v>
      </c>
      <c r="J51" s="94" t="s">
        <v>389</v>
      </c>
      <c r="K51" s="94" t="s">
        <v>395</v>
      </c>
      <c r="L51" s="94" t="s">
        <v>396</v>
      </c>
      <c r="M51" s="95">
        <v>343354.7499</v>
      </c>
      <c r="N51" s="95">
        <v>6299450.2878999999</v>
      </c>
      <c r="O51" s="94" t="s">
        <v>397</v>
      </c>
      <c r="P51" s="94"/>
      <c r="Q51" s="94"/>
    </row>
    <row r="52" spans="1:17" x14ac:dyDescent="0.25">
      <c r="A52" s="94">
        <v>46</v>
      </c>
      <c r="B52" s="94">
        <v>504</v>
      </c>
      <c r="C52" s="94">
        <v>504</v>
      </c>
      <c r="D52" s="94" t="s">
        <v>52</v>
      </c>
      <c r="E52" s="94"/>
      <c r="F52" s="94">
        <v>5</v>
      </c>
      <c r="G52" s="94" t="s">
        <v>398</v>
      </c>
      <c r="H52" s="94" t="s">
        <v>399</v>
      </c>
      <c r="I52" s="94" t="s">
        <v>159</v>
      </c>
      <c r="J52" s="94" t="s">
        <v>389</v>
      </c>
      <c r="K52" s="94" t="s">
        <v>400</v>
      </c>
      <c r="L52" s="94" t="s">
        <v>401</v>
      </c>
      <c r="M52" s="95">
        <v>343642.28360000002</v>
      </c>
      <c r="N52" s="95">
        <v>6299439.6376999998</v>
      </c>
      <c r="O52" s="94" t="s">
        <v>402</v>
      </c>
      <c r="P52" s="94"/>
      <c r="Q52" s="94"/>
    </row>
    <row r="53" spans="1:17" x14ac:dyDescent="0.25">
      <c r="A53" s="94">
        <v>47</v>
      </c>
      <c r="B53" s="94">
        <v>504</v>
      </c>
      <c r="C53" s="94">
        <v>504</v>
      </c>
      <c r="D53" s="94" t="s">
        <v>52</v>
      </c>
      <c r="E53" s="94"/>
      <c r="F53" s="94">
        <v>5</v>
      </c>
      <c r="G53" s="94" t="s">
        <v>403</v>
      </c>
      <c r="H53" s="94" t="s">
        <v>404</v>
      </c>
      <c r="I53" s="94" t="s">
        <v>148</v>
      </c>
      <c r="J53" s="94" t="s">
        <v>389</v>
      </c>
      <c r="K53" s="94" t="s">
        <v>405</v>
      </c>
      <c r="L53" s="94" t="s">
        <v>406</v>
      </c>
      <c r="M53" s="95">
        <v>343957.20490000001</v>
      </c>
      <c r="N53" s="95">
        <v>6299460.5883999998</v>
      </c>
      <c r="O53" s="94" t="s">
        <v>407</v>
      </c>
      <c r="P53" s="94"/>
      <c r="Q53" s="94"/>
    </row>
    <row r="54" spans="1:17" x14ac:dyDescent="0.25">
      <c r="A54" s="94">
        <v>48</v>
      </c>
      <c r="B54" s="94">
        <v>504</v>
      </c>
      <c r="C54" s="94">
        <v>504</v>
      </c>
      <c r="D54" s="94" t="s">
        <v>52</v>
      </c>
      <c r="E54" s="94"/>
      <c r="F54" s="94">
        <v>5</v>
      </c>
      <c r="G54" s="94" t="s">
        <v>408</v>
      </c>
      <c r="H54" s="94" t="s">
        <v>409</v>
      </c>
      <c r="I54" s="94" t="s">
        <v>148</v>
      </c>
      <c r="J54" s="94" t="s">
        <v>389</v>
      </c>
      <c r="K54" s="94" t="s">
        <v>410</v>
      </c>
      <c r="L54" s="94" t="s">
        <v>411</v>
      </c>
      <c r="M54" s="95">
        <v>344236.25569999998</v>
      </c>
      <c r="N54" s="95">
        <v>6299497.2553000003</v>
      </c>
      <c r="O54" s="94" t="s">
        <v>412</v>
      </c>
      <c r="P54" s="94"/>
      <c r="Q54" s="94"/>
    </row>
    <row r="55" spans="1:17" x14ac:dyDescent="0.25">
      <c r="A55" s="94">
        <v>49</v>
      </c>
      <c r="B55" s="94">
        <v>504</v>
      </c>
      <c r="C55" s="94">
        <v>504</v>
      </c>
      <c r="D55" s="94" t="s">
        <v>52</v>
      </c>
      <c r="E55" s="94"/>
      <c r="F55" s="94">
        <v>5</v>
      </c>
      <c r="G55" s="94" t="s">
        <v>413</v>
      </c>
      <c r="H55" s="94" t="s">
        <v>414</v>
      </c>
      <c r="I55" s="94" t="s">
        <v>148</v>
      </c>
      <c r="J55" s="94" t="s">
        <v>389</v>
      </c>
      <c r="K55" s="94" t="s">
        <v>415</v>
      </c>
      <c r="L55" s="94" t="s">
        <v>416</v>
      </c>
      <c r="M55" s="95">
        <v>344615.72460000002</v>
      </c>
      <c r="N55" s="95">
        <v>6299535.1963</v>
      </c>
      <c r="O55" s="94" t="s">
        <v>417</v>
      </c>
      <c r="P55" s="94"/>
      <c r="Q55" s="94"/>
    </row>
    <row r="56" spans="1:17" x14ac:dyDescent="0.25">
      <c r="A56" s="94">
        <v>50</v>
      </c>
      <c r="B56" s="94">
        <v>504</v>
      </c>
      <c r="C56" s="94">
        <v>504</v>
      </c>
      <c r="D56" s="94" t="s">
        <v>52</v>
      </c>
      <c r="E56" s="94"/>
      <c r="F56" s="94">
        <v>5</v>
      </c>
      <c r="G56" s="94" t="s">
        <v>418</v>
      </c>
      <c r="H56" s="94" t="s">
        <v>419</v>
      </c>
      <c r="I56" s="94" t="s">
        <v>148</v>
      </c>
      <c r="J56" s="94" t="s">
        <v>389</v>
      </c>
      <c r="K56" s="94" t="s">
        <v>420</v>
      </c>
      <c r="L56" s="94" t="s">
        <v>421</v>
      </c>
      <c r="M56" s="95">
        <v>344806.39390000002</v>
      </c>
      <c r="N56" s="95">
        <v>6299551.1513999999</v>
      </c>
      <c r="O56" s="94" t="s">
        <v>422</v>
      </c>
      <c r="P56" s="94"/>
      <c r="Q56" s="94"/>
    </row>
    <row r="57" spans="1:17" x14ac:dyDescent="0.25">
      <c r="A57" s="94">
        <v>51</v>
      </c>
      <c r="B57" s="94">
        <v>504</v>
      </c>
      <c r="C57" s="94">
        <v>504</v>
      </c>
      <c r="D57" s="94" t="s">
        <v>52</v>
      </c>
      <c r="E57" s="94"/>
      <c r="F57" s="94">
        <v>5</v>
      </c>
      <c r="G57" s="94" t="s">
        <v>423</v>
      </c>
      <c r="H57" s="94" t="s">
        <v>424</v>
      </c>
      <c r="I57" s="94" t="s">
        <v>148</v>
      </c>
      <c r="J57" s="94" t="s">
        <v>389</v>
      </c>
      <c r="K57" s="94" t="s">
        <v>425</v>
      </c>
      <c r="L57" s="94" t="s">
        <v>426</v>
      </c>
      <c r="M57" s="95">
        <v>345072.34850000002</v>
      </c>
      <c r="N57" s="95">
        <v>6299563.7116</v>
      </c>
      <c r="O57" s="94" t="s">
        <v>427</v>
      </c>
      <c r="P57" s="94"/>
      <c r="Q57" s="94"/>
    </row>
    <row r="58" spans="1:17" x14ac:dyDescent="0.25">
      <c r="A58" s="94">
        <v>52</v>
      </c>
      <c r="B58" s="94">
        <v>504</v>
      </c>
      <c r="C58" s="94">
        <v>504</v>
      </c>
      <c r="D58" s="94" t="s">
        <v>52</v>
      </c>
      <c r="E58" s="94"/>
      <c r="F58" s="94">
        <v>5</v>
      </c>
      <c r="G58" s="94" t="s">
        <v>428</v>
      </c>
      <c r="H58" s="94" t="s">
        <v>429</v>
      </c>
      <c r="I58" s="94" t="s">
        <v>148</v>
      </c>
      <c r="J58" s="94" t="s">
        <v>389</v>
      </c>
      <c r="K58" s="94" t="s">
        <v>430</v>
      </c>
      <c r="L58" s="94" t="s">
        <v>155</v>
      </c>
      <c r="M58" s="95">
        <v>345327.89899999998</v>
      </c>
      <c r="N58" s="95">
        <v>6299567.5870000003</v>
      </c>
      <c r="O58" s="94" t="s">
        <v>431</v>
      </c>
      <c r="P58" s="94"/>
      <c r="Q58" s="94"/>
    </row>
    <row r="59" spans="1:17" x14ac:dyDescent="0.25">
      <c r="A59" s="94">
        <v>53</v>
      </c>
      <c r="B59" s="94">
        <v>504</v>
      </c>
      <c r="C59" s="94">
        <v>504</v>
      </c>
      <c r="D59" s="94" t="s">
        <v>52</v>
      </c>
      <c r="E59" s="94"/>
      <c r="F59" s="94">
        <v>5</v>
      </c>
      <c r="G59" s="94" t="s">
        <v>432</v>
      </c>
      <c r="H59" s="94" t="s">
        <v>433</v>
      </c>
      <c r="I59" s="94" t="s">
        <v>148</v>
      </c>
      <c r="J59" s="94" t="s">
        <v>434</v>
      </c>
      <c r="K59" s="94" t="s">
        <v>197</v>
      </c>
      <c r="L59" s="94" t="s">
        <v>435</v>
      </c>
      <c r="M59" s="95">
        <v>345625.45329999999</v>
      </c>
      <c r="N59" s="95">
        <v>6299199.5563000003</v>
      </c>
      <c r="O59" s="94" t="s">
        <v>436</v>
      </c>
      <c r="P59" s="94"/>
      <c r="Q59" s="94"/>
    </row>
    <row r="60" spans="1:17" x14ac:dyDescent="0.25">
      <c r="A60" s="94">
        <v>54</v>
      </c>
      <c r="B60" s="94">
        <v>504</v>
      </c>
      <c r="C60" s="94">
        <v>504</v>
      </c>
      <c r="D60" s="94" t="s">
        <v>52</v>
      </c>
      <c r="E60" s="94"/>
      <c r="F60" s="94">
        <v>5</v>
      </c>
      <c r="G60" s="94" t="s">
        <v>437</v>
      </c>
      <c r="H60" s="94" t="s">
        <v>438</v>
      </c>
      <c r="I60" s="94" t="s">
        <v>148</v>
      </c>
      <c r="J60" s="94" t="s">
        <v>434</v>
      </c>
      <c r="K60" s="94" t="s">
        <v>435</v>
      </c>
      <c r="L60" s="94" t="s">
        <v>152</v>
      </c>
      <c r="M60" s="95">
        <v>345644.18729999999</v>
      </c>
      <c r="N60" s="95">
        <v>6299069.449</v>
      </c>
      <c r="O60" s="94" t="s">
        <v>439</v>
      </c>
      <c r="P60" s="94"/>
      <c r="Q60" s="94"/>
    </row>
    <row r="61" spans="1:17" x14ac:dyDescent="0.25">
      <c r="A61" s="94">
        <v>55</v>
      </c>
      <c r="B61" s="94">
        <v>504</v>
      </c>
      <c r="C61" s="94">
        <v>504</v>
      </c>
      <c r="D61" s="94" t="s">
        <v>52</v>
      </c>
      <c r="E61" s="94"/>
      <c r="F61" s="94">
        <v>5</v>
      </c>
      <c r="G61" s="94" t="s">
        <v>440</v>
      </c>
      <c r="H61" s="94" t="s">
        <v>441</v>
      </c>
      <c r="I61" s="94" t="s">
        <v>148</v>
      </c>
      <c r="J61" s="94" t="s">
        <v>442</v>
      </c>
      <c r="K61" s="94" t="s">
        <v>443</v>
      </c>
      <c r="L61" s="94" t="s">
        <v>444</v>
      </c>
      <c r="M61" s="95">
        <v>345928.69</v>
      </c>
      <c r="N61" s="95">
        <v>6298802.54</v>
      </c>
      <c r="O61" s="94" t="s">
        <v>445</v>
      </c>
      <c r="P61" s="94"/>
      <c r="Q61" s="94"/>
    </row>
    <row r="62" spans="1:17" x14ac:dyDescent="0.25">
      <c r="A62" s="94">
        <v>56</v>
      </c>
      <c r="B62" s="94">
        <v>504</v>
      </c>
      <c r="C62" s="94">
        <v>504</v>
      </c>
      <c r="D62" s="94" t="s">
        <v>52</v>
      </c>
      <c r="E62" s="94"/>
      <c r="F62" s="94">
        <v>5</v>
      </c>
      <c r="G62" s="94" t="s">
        <v>446</v>
      </c>
      <c r="H62" s="94" t="s">
        <v>447</v>
      </c>
      <c r="I62" s="94" t="s">
        <v>148</v>
      </c>
      <c r="J62" s="94" t="s">
        <v>442</v>
      </c>
      <c r="K62" s="94" t="s">
        <v>448</v>
      </c>
      <c r="L62" s="94" t="s">
        <v>449</v>
      </c>
      <c r="M62" s="95">
        <v>346487.82</v>
      </c>
      <c r="N62" s="95">
        <v>6298875.0999999996</v>
      </c>
      <c r="O62" s="94" t="s">
        <v>450</v>
      </c>
      <c r="P62" s="94"/>
      <c r="Q62" s="94"/>
    </row>
    <row r="63" spans="1:17" x14ac:dyDescent="0.25">
      <c r="A63" s="94">
        <v>57</v>
      </c>
      <c r="B63" s="94">
        <v>504</v>
      </c>
      <c r="C63" s="94">
        <v>504</v>
      </c>
      <c r="D63" s="94" t="s">
        <v>52</v>
      </c>
      <c r="E63" s="94"/>
      <c r="F63" s="94">
        <v>5</v>
      </c>
      <c r="G63" s="94" t="s">
        <v>451</v>
      </c>
      <c r="H63" s="94" t="s">
        <v>452</v>
      </c>
      <c r="I63" s="94" t="s">
        <v>148</v>
      </c>
      <c r="J63" s="94" t="s">
        <v>147</v>
      </c>
      <c r="K63" s="94" t="s">
        <v>453</v>
      </c>
      <c r="L63" s="94" t="s">
        <v>454</v>
      </c>
      <c r="M63" s="95">
        <v>346990.37</v>
      </c>
      <c r="N63" s="95">
        <v>6298939.0599999996</v>
      </c>
      <c r="O63" s="94" t="s">
        <v>455</v>
      </c>
      <c r="P63" s="94"/>
      <c r="Q63" s="94"/>
    </row>
    <row r="64" spans="1:17" x14ac:dyDescent="0.25">
      <c r="A64" s="94">
        <v>58</v>
      </c>
      <c r="B64" s="94">
        <v>504</v>
      </c>
      <c r="C64" s="94">
        <v>504</v>
      </c>
      <c r="D64" s="94" t="s">
        <v>52</v>
      </c>
      <c r="E64" s="94"/>
      <c r="F64" s="94">
        <v>5</v>
      </c>
      <c r="G64" s="94" t="s">
        <v>456</v>
      </c>
      <c r="H64" s="94" t="s">
        <v>457</v>
      </c>
      <c r="I64" s="94" t="s">
        <v>148</v>
      </c>
      <c r="J64" s="94" t="s">
        <v>458</v>
      </c>
      <c r="K64" s="94" t="s">
        <v>459</v>
      </c>
      <c r="L64" s="94" t="s">
        <v>460</v>
      </c>
      <c r="M64" s="95">
        <v>347162.19199999998</v>
      </c>
      <c r="N64" s="95">
        <v>6298791.8398000002</v>
      </c>
      <c r="O64" s="94" t="s">
        <v>461</v>
      </c>
      <c r="P64" s="94"/>
      <c r="Q64" s="94"/>
    </row>
    <row r="65" spans="1:17" x14ac:dyDescent="0.25">
      <c r="A65" s="94">
        <v>59</v>
      </c>
      <c r="B65" s="94">
        <v>504</v>
      </c>
      <c r="C65" s="94">
        <v>504</v>
      </c>
      <c r="D65" s="94" t="s">
        <v>52</v>
      </c>
      <c r="E65" s="94"/>
      <c r="F65" s="94">
        <v>5</v>
      </c>
      <c r="G65" s="94" t="s">
        <v>462</v>
      </c>
      <c r="H65" s="94" t="s">
        <v>463</v>
      </c>
      <c r="I65" s="94" t="s">
        <v>148</v>
      </c>
      <c r="J65" s="94" t="s">
        <v>166</v>
      </c>
      <c r="K65" s="94" t="s">
        <v>464</v>
      </c>
      <c r="L65" s="94" t="s">
        <v>465</v>
      </c>
      <c r="M65" s="95">
        <v>347417.3247</v>
      </c>
      <c r="N65" s="95">
        <v>6298399.1573999999</v>
      </c>
      <c r="O65" s="94" t="s">
        <v>466</v>
      </c>
      <c r="P65" s="94"/>
      <c r="Q65" s="94"/>
    </row>
    <row r="66" spans="1:17" x14ac:dyDescent="0.25">
      <c r="A66" s="94">
        <v>60</v>
      </c>
      <c r="B66" s="94">
        <v>504</v>
      </c>
      <c r="C66" s="94">
        <v>504</v>
      </c>
      <c r="D66" s="94" t="s">
        <v>52</v>
      </c>
      <c r="E66" s="94"/>
      <c r="F66" s="94">
        <v>5</v>
      </c>
      <c r="G66" s="94" t="s">
        <v>467</v>
      </c>
      <c r="H66" s="94" t="s">
        <v>468</v>
      </c>
      <c r="I66" s="94" t="s">
        <v>148</v>
      </c>
      <c r="J66" s="94" t="s">
        <v>166</v>
      </c>
      <c r="K66" s="94" t="s">
        <v>469</v>
      </c>
      <c r="L66" s="94" t="s">
        <v>470</v>
      </c>
      <c r="M66" s="95">
        <v>347725.6618</v>
      </c>
      <c r="N66" s="95">
        <v>6298375.5174000002</v>
      </c>
      <c r="O66" s="94" t="s">
        <v>471</v>
      </c>
      <c r="P66" s="94"/>
      <c r="Q66" s="94"/>
    </row>
    <row r="67" spans="1:17" x14ac:dyDescent="0.25">
      <c r="A67" s="94">
        <v>61</v>
      </c>
      <c r="B67" s="94">
        <v>504</v>
      </c>
      <c r="C67" s="94">
        <v>504</v>
      </c>
      <c r="D67" s="94" t="s">
        <v>52</v>
      </c>
      <c r="E67" s="94"/>
      <c r="F67" s="94">
        <v>5</v>
      </c>
      <c r="G67" s="94" t="s">
        <v>472</v>
      </c>
      <c r="H67" s="94" t="s">
        <v>473</v>
      </c>
      <c r="I67" s="94" t="s">
        <v>148</v>
      </c>
      <c r="J67" s="94" t="s">
        <v>166</v>
      </c>
      <c r="K67" s="94" t="s">
        <v>474</v>
      </c>
      <c r="L67" s="94" t="s">
        <v>475</v>
      </c>
      <c r="M67" s="95">
        <v>348102.10149999999</v>
      </c>
      <c r="N67" s="95">
        <v>6298514.8721000003</v>
      </c>
      <c r="O67" s="94" t="s">
        <v>476</v>
      </c>
      <c r="P67" s="94"/>
      <c r="Q67" s="94"/>
    </row>
    <row r="68" spans="1:17" x14ac:dyDescent="0.25">
      <c r="A68" s="94">
        <v>62</v>
      </c>
      <c r="B68" s="94">
        <v>504</v>
      </c>
      <c r="C68" s="94">
        <v>504</v>
      </c>
      <c r="D68" s="94" t="s">
        <v>52</v>
      </c>
      <c r="E68" s="94"/>
      <c r="F68" s="94">
        <v>5</v>
      </c>
      <c r="G68" s="94" t="s">
        <v>477</v>
      </c>
      <c r="H68" s="94" t="s">
        <v>478</v>
      </c>
      <c r="I68" s="94" t="s">
        <v>141</v>
      </c>
      <c r="J68" s="94" t="s">
        <v>167</v>
      </c>
      <c r="K68" s="94" t="s">
        <v>479</v>
      </c>
      <c r="L68" s="94" t="s">
        <v>480</v>
      </c>
      <c r="M68" s="95">
        <v>348460.33789999998</v>
      </c>
      <c r="N68" s="95">
        <v>6298629.7471000003</v>
      </c>
      <c r="O68" s="94" t="s">
        <v>481</v>
      </c>
      <c r="P68" s="94"/>
      <c r="Q68" s="94"/>
    </row>
    <row r="69" spans="1:17" x14ac:dyDescent="0.25">
      <c r="A69" s="94">
        <v>63</v>
      </c>
      <c r="B69" s="94">
        <v>504</v>
      </c>
      <c r="C69" s="94">
        <v>504</v>
      </c>
      <c r="D69" s="94" t="s">
        <v>52</v>
      </c>
      <c r="E69" s="94"/>
      <c r="F69" s="94">
        <v>5</v>
      </c>
      <c r="G69" s="94" t="s">
        <v>482</v>
      </c>
      <c r="H69" s="94" t="s">
        <v>483</v>
      </c>
      <c r="I69" s="94" t="s">
        <v>141</v>
      </c>
      <c r="J69" s="94" t="s">
        <v>167</v>
      </c>
      <c r="K69" s="94" t="s">
        <v>484</v>
      </c>
      <c r="L69" s="94" t="s">
        <v>485</v>
      </c>
      <c r="M69" s="95">
        <v>348732.57500000001</v>
      </c>
      <c r="N69" s="95">
        <v>6298702.6682000002</v>
      </c>
      <c r="O69" s="94" t="s">
        <v>486</v>
      </c>
      <c r="P69" s="94"/>
      <c r="Q69" s="94"/>
    </row>
    <row r="70" spans="1:17" x14ac:dyDescent="0.25">
      <c r="A70" s="94">
        <v>64</v>
      </c>
      <c r="B70" s="94">
        <v>504</v>
      </c>
      <c r="C70" s="94">
        <v>504</v>
      </c>
      <c r="D70" s="94" t="s">
        <v>52</v>
      </c>
      <c r="E70" s="94"/>
      <c r="F70" s="94">
        <v>5</v>
      </c>
      <c r="G70" s="94" t="s">
        <v>487</v>
      </c>
      <c r="H70" s="94" t="s">
        <v>488</v>
      </c>
      <c r="I70" s="94" t="s">
        <v>141</v>
      </c>
      <c r="J70" s="94" t="s">
        <v>167</v>
      </c>
      <c r="K70" s="94" t="s">
        <v>489</v>
      </c>
      <c r="L70" s="94" t="s">
        <v>490</v>
      </c>
      <c r="M70" s="95">
        <v>348961.85200000001</v>
      </c>
      <c r="N70" s="95">
        <v>6298763.9296000004</v>
      </c>
      <c r="O70" s="94" t="s">
        <v>491</v>
      </c>
      <c r="P70" s="94"/>
      <c r="Q70" s="94"/>
    </row>
    <row r="71" spans="1:17" x14ac:dyDescent="0.25">
      <c r="A71" s="94">
        <v>65</v>
      </c>
      <c r="B71" s="94">
        <v>504</v>
      </c>
      <c r="C71" s="94">
        <v>504</v>
      </c>
      <c r="D71" s="94" t="s">
        <v>52</v>
      </c>
      <c r="E71" s="94"/>
      <c r="F71" s="94">
        <v>5</v>
      </c>
      <c r="G71" s="94" t="s">
        <v>492</v>
      </c>
      <c r="H71" s="94" t="s">
        <v>493</v>
      </c>
      <c r="I71" s="94" t="s">
        <v>141</v>
      </c>
      <c r="J71" s="94" t="s">
        <v>168</v>
      </c>
      <c r="K71" s="94" t="s">
        <v>167</v>
      </c>
      <c r="L71" s="94" t="s">
        <v>494</v>
      </c>
      <c r="M71" s="95">
        <v>349258.27990000002</v>
      </c>
      <c r="N71" s="95">
        <v>6298824.4587000003</v>
      </c>
      <c r="O71" s="94" t="s">
        <v>495</v>
      </c>
      <c r="P71" s="94"/>
      <c r="Q71" s="94"/>
    </row>
    <row r="72" spans="1:17" x14ac:dyDescent="0.25">
      <c r="A72" s="94">
        <v>66</v>
      </c>
      <c r="B72" s="94">
        <v>504</v>
      </c>
      <c r="C72" s="94">
        <v>504</v>
      </c>
      <c r="D72" s="94" t="s">
        <v>52</v>
      </c>
      <c r="E72" s="94"/>
      <c r="F72" s="94">
        <v>5</v>
      </c>
      <c r="G72" s="94" t="s">
        <v>496</v>
      </c>
      <c r="H72" s="94" t="s">
        <v>497</v>
      </c>
      <c r="I72" s="94" t="s">
        <v>141</v>
      </c>
      <c r="J72" s="94" t="s">
        <v>498</v>
      </c>
      <c r="K72" s="94" t="s">
        <v>499</v>
      </c>
      <c r="L72" s="94" t="s">
        <v>500</v>
      </c>
      <c r="M72" s="95">
        <v>349550.17</v>
      </c>
      <c r="N72" s="95">
        <v>6298771.8399999999</v>
      </c>
      <c r="O72" s="94" t="s">
        <v>501</v>
      </c>
      <c r="P72" s="94"/>
      <c r="Q72" s="94"/>
    </row>
    <row r="73" spans="1:17" x14ac:dyDescent="0.25">
      <c r="A73" s="94">
        <v>67</v>
      </c>
      <c r="B73" s="94">
        <v>504</v>
      </c>
      <c r="C73" s="94">
        <v>504</v>
      </c>
      <c r="D73" s="94" t="s">
        <v>52</v>
      </c>
      <c r="E73" s="94"/>
      <c r="F73" s="94">
        <v>5</v>
      </c>
      <c r="G73" s="94" t="s">
        <v>502</v>
      </c>
      <c r="H73" s="94" t="s">
        <v>503</v>
      </c>
      <c r="I73" s="94" t="s">
        <v>141</v>
      </c>
      <c r="J73" s="94" t="s">
        <v>498</v>
      </c>
      <c r="K73" s="94" t="s">
        <v>504</v>
      </c>
      <c r="L73" s="94" t="s">
        <v>505</v>
      </c>
      <c r="M73" s="95">
        <v>349970.8</v>
      </c>
      <c r="N73" s="95">
        <v>6298855.6399999997</v>
      </c>
      <c r="O73" s="94" t="s">
        <v>506</v>
      </c>
      <c r="P73" s="94"/>
      <c r="Q73" s="94"/>
    </row>
    <row r="74" spans="1:17" x14ac:dyDescent="0.25">
      <c r="A74" s="94">
        <v>68</v>
      </c>
      <c r="B74" s="94">
        <v>504</v>
      </c>
      <c r="C74" s="94">
        <v>504</v>
      </c>
      <c r="D74" s="94" t="s">
        <v>52</v>
      </c>
      <c r="E74" s="94"/>
      <c r="F74" s="94">
        <v>5</v>
      </c>
      <c r="G74" s="94" t="s">
        <v>507</v>
      </c>
      <c r="H74" s="94" t="s">
        <v>508</v>
      </c>
      <c r="I74" s="94" t="s">
        <v>141</v>
      </c>
      <c r="J74" s="94" t="s">
        <v>498</v>
      </c>
      <c r="K74" s="94" t="s">
        <v>509</v>
      </c>
      <c r="L74" s="94" t="s">
        <v>510</v>
      </c>
      <c r="M74" s="95">
        <v>350227.56969999999</v>
      </c>
      <c r="N74" s="95">
        <v>6298920.9412000002</v>
      </c>
      <c r="O74" s="94" t="s">
        <v>511</v>
      </c>
      <c r="P74" s="94"/>
      <c r="Q74" s="94"/>
    </row>
    <row r="75" spans="1:17" x14ac:dyDescent="0.25">
      <c r="A75" s="94">
        <v>69</v>
      </c>
      <c r="B75" s="94">
        <v>504</v>
      </c>
      <c r="C75" s="94">
        <v>504</v>
      </c>
      <c r="D75" s="94" t="s">
        <v>52</v>
      </c>
      <c r="E75" s="94"/>
      <c r="F75" s="94">
        <v>5</v>
      </c>
      <c r="G75" s="94" t="s">
        <v>512</v>
      </c>
      <c r="H75" s="94" t="s">
        <v>513</v>
      </c>
      <c r="I75" s="94" t="s">
        <v>141</v>
      </c>
      <c r="J75" s="94" t="s">
        <v>498</v>
      </c>
      <c r="K75" s="94" t="s">
        <v>514</v>
      </c>
      <c r="L75" s="94" t="s">
        <v>515</v>
      </c>
      <c r="M75" s="95">
        <v>350639.17259999999</v>
      </c>
      <c r="N75" s="95">
        <v>6298960.4748999998</v>
      </c>
      <c r="O75" s="94" t="s">
        <v>516</v>
      </c>
      <c r="P75" s="94"/>
      <c r="Q75" s="94"/>
    </row>
    <row r="76" spans="1:17" x14ac:dyDescent="0.25">
      <c r="A76" s="94">
        <v>70</v>
      </c>
      <c r="B76" s="94">
        <v>504</v>
      </c>
      <c r="C76" s="94">
        <v>504</v>
      </c>
      <c r="D76" s="94" t="s">
        <v>52</v>
      </c>
      <c r="E76" s="94"/>
      <c r="F76" s="94">
        <v>5</v>
      </c>
      <c r="G76" s="94" t="s">
        <v>517</v>
      </c>
      <c r="H76" s="94" t="s">
        <v>518</v>
      </c>
      <c r="I76" s="94" t="s">
        <v>141</v>
      </c>
      <c r="J76" s="94" t="s">
        <v>498</v>
      </c>
      <c r="K76" s="94" t="s">
        <v>519</v>
      </c>
      <c r="L76" s="94" t="s">
        <v>520</v>
      </c>
      <c r="M76" s="95">
        <v>350895.70010000002</v>
      </c>
      <c r="N76" s="95">
        <v>6299028.4326999998</v>
      </c>
      <c r="O76" s="94" t="s">
        <v>521</v>
      </c>
      <c r="P76" s="94"/>
      <c r="Q76" s="94"/>
    </row>
    <row r="77" spans="1:17" x14ac:dyDescent="0.25">
      <c r="A77" s="94">
        <v>71</v>
      </c>
      <c r="B77" s="94">
        <v>504</v>
      </c>
      <c r="C77" s="94">
        <v>504</v>
      </c>
      <c r="D77" s="94" t="s">
        <v>52</v>
      </c>
      <c r="E77" s="94"/>
      <c r="F77" s="94">
        <v>5</v>
      </c>
      <c r="G77" s="94" t="s">
        <v>522</v>
      </c>
      <c r="H77" s="94" t="s">
        <v>523</v>
      </c>
      <c r="I77" s="94" t="s">
        <v>141</v>
      </c>
      <c r="J77" s="94" t="s">
        <v>498</v>
      </c>
      <c r="K77" s="94" t="s">
        <v>524</v>
      </c>
      <c r="L77" s="94" t="s">
        <v>525</v>
      </c>
      <c r="M77" s="95">
        <v>351173.34</v>
      </c>
      <c r="N77" s="95">
        <v>6299107.1399999997</v>
      </c>
      <c r="O77" s="94" t="s">
        <v>526</v>
      </c>
      <c r="P77" s="94"/>
      <c r="Q77" s="94"/>
    </row>
    <row r="78" spans="1:17" x14ac:dyDescent="0.25">
      <c r="A78" s="94">
        <v>72</v>
      </c>
      <c r="B78" s="94">
        <v>504</v>
      </c>
      <c r="C78" s="94">
        <v>504</v>
      </c>
      <c r="D78" s="94" t="s">
        <v>52</v>
      </c>
      <c r="E78" s="94"/>
      <c r="F78" s="94">
        <v>5</v>
      </c>
      <c r="G78" s="94" t="s">
        <v>527</v>
      </c>
      <c r="H78" s="94" t="s">
        <v>528</v>
      </c>
      <c r="I78" s="94" t="s">
        <v>141</v>
      </c>
      <c r="J78" s="94" t="s">
        <v>498</v>
      </c>
      <c r="K78" s="94" t="s">
        <v>529</v>
      </c>
      <c r="L78" s="94" t="s">
        <v>530</v>
      </c>
      <c r="M78" s="95">
        <v>351457.47570000001</v>
      </c>
      <c r="N78" s="95">
        <v>6299183.4875999996</v>
      </c>
      <c r="O78" s="94" t="s">
        <v>531</v>
      </c>
      <c r="P78" s="94"/>
      <c r="Q78" s="94"/>
    </row>
    <row r="79" spans="1:17" x14ac:dyDescent="0.25">
      <c r="A79" s="94">
        <v>73</v>
      </c>
      <c r="B79" s="94">
        <v>504</v>
      </c>
      <c r="C79" s="94">
        <v>504</v>
      </c>
      <c r="D79" s="94" t="s">
        <v>52</v>
      </c>
      <c r="E79" s="94"/>
      <c r="F79" s="94">
        <v>5</v>
      </c>
      <c r="G79" s="94" t="s">
        <v>532</v>
      </c>
      <c r="H79" s="94" t="s">
        <v>533</v>
      </c>
      <c r="I79" s="94" t="s">
        <v>141</v>
      </c>
      <c r="J79" s="94" t="s">
        <v>498</v>
      </c>
      <c r="K79" s="94" t="s">
        <v>534</v>
      </c>
      <c r="L79" s="94" t="s">
        <v>535</v>
      </c>
      <c r="M79" s="95">
        <v>351674.8</v>
      </c>
      <c r="N79" s="95">
        <v>6299218.6299999999</v>
      </c>
      <c r="O79" s="94" t="s">
        <v>536</v>
      </c>
      <c r="P79" s="94"/>
      <c r="Q79" s="94"/>
    </row>
    <row r="80" spans="1:17" x14ac:dyDescent="0.25">
      <c r="A80" s="94">
        <v>74</v>
      </c>
      <c r="B80" s="94">
        <v>504</v>
      </c>
      <c r="C80" s="94">
        <v>504</v>
      </c>
      <c r="D80" s="94" t="s">
        <v>52</v>
      </c>
      <c r="E80" s="94"/>
      <c r="F80" s="94">
        <v>5</v>
      </c>
      <c r="G80" s="94" t="s">
        <v>537</v>
      </c>
      <c r="H80" s="94" t="s">
        <v>538</v>
      </c>
      <c r="I80" s="94" t="s">
        <v>141</v>
      </c>
      <c r="J80" s="94" t="s">
        <v>498</v>
      </c>
      <c r="K80" s="94" t="s">
        <v>539</v>
      </c>
      <c r="L80" s="94" t="s">
        <v>540</v>
      </c>
      <c r="M80" s="95">
        <v>352032.62</v>
      </c>
      <c r="N80" s="95">
        <v>6299280.7400000002</v>
      </c>
      <c r="O80" s="94" t="s">
        <v>541</v>
      </c>
      <c r="P80" s="94"/>
      <c r="Q80" s="94"/>
    </row>
    <row r="81" spans="1:17" x14ac:dyDescent="0.25">
      <c r="A81" s="94">
        <v>75</v>
      </c>
      <c r="B81" s="94">
        <v>504</v>
      </c>
      <c r="C81" s="94">
        <v>504</v>
      </c>
      <c r="D81" s="94" t="s">
        <v>52</v>
      </c>
      <c r="E81" s="94"/>
      <c r="F81" s="94">
        <v>5</v>
      </c>
      <c r="G81" s="94" t="s">
        <v>542</v>
      </c>
      <c r="H81" s="94" t="s">
        <v>543</v>
      </c>
      <c r="I81" s="94" t="s">
        <v>141</v>
      </c>
      <c r="J81" s="94" t="s">
        <v>498</v>
      </c>
      <c r="K81" s="94" t="s">
        <v>544</v>
      </c>
      <c r="L81" s="94" t="s">
        <v>545</v>
      </c>
      <c r="M81" s="95">
        <v>352326.11550000001</v>
      </c>
      <c r="N81" s="95">
        <v>6299339.8755000001</v>
      </c>
      <c r="O81" s="94" t="s">
        <v>546</v>
      </c>
      <c r="P81" s="94"/>
      <c r="Q81" s="94"/>
    </row>
    <row r="82" spans="1:17" x14ac:dyDescent="0.25">
      <c r="A82" s="94">
        <v>76</v>
      </c>
      <c r="B82" s="94">
        <v>504</v>
      </c>
      <c r="C82" s="94">
        <v>504</v>
      </c>
      <c r="D82" s="94" t="s">
        <v>52</v>
      </c>
      <c r="E82" s="94"/>
      <c r="F82" s="94">
        <v>5</v>
      </c>
      <c r="G82" s="94" t="s">
        <v>547</v>
      </c>
      <c r="H82" s="94" t="s">
        <v>548</v>
      </c>
      <c r="I82" s="94" t="s">
        <v>141</v>
      </c>
      <c r="J82" s="94" t="s">
        <v>498</v>
      </c>
      <c r="K82" s="94" t="s">
        <v>549</v>
      </c>
      <c r="L82" s="94" t="s">
        <v>550</v>
      </c>
      <c r="M82" s="95">
        <v>352657.15620000003</v>
      </c>
      <c r="N82" s="95">
        <v>6299693.9634999996</v>
      </c>
      <c r="O82" s="94" t="s">
        <v>551</v>
      </c>
      <c r="P82" s="94" t="s">
        <v>552</v>
      </c>
      <c r="Q82" s="94"/>
    </row>
    <row r="83" spans="1:17" x14ac:dyDescent="0.25">
      <c r="A83" s="94">
        <v>77</v>
      </c>
      <c r="B83" s="94">
        <v>504</v>
      </c>
      <c r="C83" s="94">
        <v>504</v>
      </c>
      <c r="D83" s="94" t="s">
        <v>52</v>
      </c>
      <c r="E83" s="94"/>
      <c r="F83" s="94">
        <v>5</v>
      </c>
      <c r="G83" s="94" t="s">
        <v>553</v>
      </c>
      <c r="H83" s="94" t="s">
        <v>554</v>
      </c>
      <c r="I83" s="94" t="s">
        <v>171</v>
      </c>
      <c r="J83" s="94" t="s">
        <v>498</v>
      </c>
      <c r="K83" s="94" t="s">
        <v>555</v>
      </c>
      <c r="L83" s="94" t="s">
        <v>556</v>
      </c>
      <c r="M83" s="95">
        <v>353018.15</v>
      </c>
      <c r="N83" s="95">
        <v>6299745.2199999997</v>
      </c>
      <c r="O83" s="94" t="s">
        <v>557</v>
      </c>
      <c r="P83" s="94"/>
      <c r="Q83" s="94"/>
    </row>
    <row r="84" spans="1:17" x14ac:dyDescent="0.25">
      <c r="A84" s="94">
        <v>78</v>
      </c>
      <c r="B84" s="94">
        <v>504</v>
      </c>
      <c r="C84" s="94">
        <v>504</v>
      </c>
      <c r="D84" s="94" t="s">
        <v>52</v>
      </c>
      <c r="E84" s="94"/>
      <c r="F84" s="94">
        <v>5</v>
      </c>
      <c r="G84" s="94" t="s">
        <v>558</v>
      </c>
      <c r="H84" s="94" t="s">
        <v>559</v>
      </c>
      <c r="I84" s="94" t="s">
        <v>171</v>
      </c>
      <c r="J84" s="94" t="s">
        <v>498</v>
      </c>
      <c r="K84" s="94" t="s">
        <v>560</v>
      </c>
      <c r="L84" s="94" t="s">
        <v>561</v>
      </c>
      <c r="M84" s="95">
        <v>353224.84139999998</v>
      </c>
      <c r="N84" s="95">
        <v>6299763.9342999998</v>
      </c>
      <c r="O84" s="94" t="s">
        <v>562</v>
      </c>
      <c r="P84" s="94"/>
      <c r="Q84" s="94"/>
    </row>
    <row r="85" spans="1:17" x14ac:dyDescent="0.25">
      <c r="A85" s="94">
        <v>79</v>
      </c>
      <c r="B85" s="94">
        <v>504</v>
      </c>
      <c r="C85" s="94">
        <v>504</v>
      </c>
      <c r="D85" s="94" t="s">
        <v>52</v>
      </c>
      <c r="E85" s="94"/>
      <c r="F85" s="94">
        <v>5</v>
      </c>
      <c r="G85" s="94" t="s">
        <v>563</v>
      </c>
      <c r="H85" s="94" t="s">
        <v>564</v>
      </c>
      <c r="I85" s="94" t="s">
        <v>171</v>
      </c>
      <c r="J85" s="94" t="s">
        <v>498</v>
      </c>
      <c r="K85" s="94" t="s">
        <v>565</v>
      </c>
      <c r="L85" s="94" t="s">
        <v>199</v>
      </c>
      <c r="M85" s="95">
        <v>353572.83</v>
      </c>
      <c r="N85" s="95">
        <v>6299784.2300000004</v>
      </c>
      <c r="O85" s="94" t="s">
        <v>566</v>
      </c>
      <c r="P85" s="94"/>
      <c r="Q85" s="94"/>
    </row>
    <row r="86" spans="1:17" x14ac:dyDescent="0.25">
      <c r="A86" s="94">
        <v>80</v>
      </c>
      <c r="B86" s="94">
        <v>504</v>
      </c>
      <c r="C86" s="94">
        <v>504</v>
      </c>
      <c r="D86" s="94" t="s">
        <v>52</v>
      </c>
      <c r="E86" s="94"/>
      <c r="F86" s="94">
        <v>5</v>
      </c>
      <c r="G86" s="94" t="s">
        <v>567</v>
      </c>
      <c r="H86" s="94" t="s">
        <v>568</v>
      </c>
      <c r="I86" s="94" t="s">
        <v>171</v>
      </c>
      <c r="J86" s="94" t="s">
        <v>498</v>
      </c>
      <c r="K86" s="94" t="s">
        <v>569</v>
      </c>
      <c r="L86" s="94" t="s">
        <v>570</v>
      </c>
      <c r="M86" s="95">
        <v>354007.33159999998</v>
      </c>
      <c r="N86" s="95">
        <v>6299804.2889999999</v>
      </c>
      <c r="O86" s="94" t="s">
        <v>571</v>
      </c>
      <c r="P86" s="94"/>
      <c r="Q86" s="94"/>
    </row>
    <row r="87" spans="1:17" x14ac:dyDescent="0.25">
      <c r="A87" s="94">
        <v>81</v>
      </c>
      <c r="B87" s="94">
        <v>504</v>
      </c>
      <c r="C87" s="94">
        <v>504</v>
      </c>
      <c r="D87" s="94" t="s">
        <v>52</v>
      </c>
      <c r="E87" s="94"/>
      <c r="F87" s="94">
        <v>5</v>
      </c>
      <c r="G87" s="94" t="s">
        <v>572</v>
      </c>
      <c r="H87" s="94" t="s">
        <v>573</v>
      </c>
      <c r="I87" s="94" t="s">
        <v>171</v>
      </c>
      <c r="J87" s="94" t="s">
        <v>498</v>
      </c>
      <c r="K87" s="94" t="s">
        <v>574</v>
      </c>
      <c r="L87" s="94" t="s">
        <v>575</v>
      </c>
      <c r="M87" s="95">
        <v>354482.27730000002</v>
      </c>
      <c r="N87" s="95">
        <v>6299827.2002999997</v>
      </c>
      <c r="O87" s="94" t="s">
        <v>576</v>
      </c>
      <c r="P87" s="94"/>
      <c r="Q87" s="94"/>
    </row>
    <row r="88" spans="1:17" x14ac:dyDescent="0.25">
      <c r="A88" s="94">
        <v>82</v>
      </c>
      <c r="B88" s="94">
        <v>504</v>
      </c>
      <c r="C88" s="94">
        <v>504</v>
      </c>
      <c r="D88" s="94" t="s">
        <v>52</v>
      </c>
      <c r="E88" s="94"/>
      <c r="F88" s="94">
        <v>5</v>
      </c>
      <c r="G88" s="94" t="s">
        <v>577</v>
      </c>
      <c r="H88" s="94" t="s">
        <v>578</v>
      </c>
      <c r="I88" s="94" t="s">
        <v>171</v>
      </c>
      <c r="J88" s="94" t="s">
        <v>498</v>
      </c>
      <c r="K88" s="94" t="s">
        <v>579</v>
      </c>
      <c r="L88" s="94" t="s">
        <v>580</v>
      </c>
      <c r="M88" s="95">
        <v>354954.72340000002</v>
      </c>
      <c r="N88" s="95">
        <v>6299861.807</v>
      </c>
      <c r="O88" s="94" t="s">
        <v>581</v>
      </c>
      <c r="P88" s="94"/>
      <c r="Q88" s="94"/>
    </row>
    <row r="89" spans="1:17" x14ac:dyDescent="0.25">
      <c r="A89" s="94">
        <v>83</v>
      </c>
      <c r="B89" s="94">
        <v>504</v>
      </c>
      <c r="C89" s="94">
        <v>504</v>
      </c>
      <c r="D89" s="94" t="s">
        <v>52</v>
      </c>
      <c r="E89" s="94"/>
      <c r="F89" s="94">
        <v>5</v>
      </c>
      <c r="G89" s="94" t="s">
        <v>582</v>
      </c>
      <c r="H89" s="94" t="s">
        <v>583</v>
      </c>
      <c r="I89" s="94" t="s">
        <v>171</v>
      </c>
      <c r="J89" s="94" t="s">
        <v>498</v>
      </c>
      <c r="K89" s="94" t="s">
        <v>584</v>
      </c>
      <c r="L89" s="94" t="s">
        <v>585</v>
      </c>
      <c r="M89" s="95">
        <v>355440.58299999998</v>
      </c>
      <c r="N89" s="95">
        <v>6299895.3832999999</v>
      </c>
      <c r="O89" s="94" t="s">
        <v>586</v>
      </c>
      <c r="P89" s="94"/>
      <c r="Q89" s="94"/>
    </row>
    <row r="90" spans="1:17" x14ac:dyDescent="0.25">
      <c r="A90" s="94">
        <v>84</v>
      </c>
      <c r="B90" s="94">
        <v>504</v>
      </c>
      <c r="C90" s="94">
        <v>504</v>
      </c>
      <c r="D90" s="94" t="s">
        <v>52</v>
      </c>
      <c r="E90" s="94"/>
      <c r="F90" s="94">
        <v>5</v>
      </c>
      <c r="G90" s="94" t="s">
        <v>587</v>
      </c>
      <c r="H90" s="94" t="s">
        <v>588</v>
      </c>
      <c r="I90" s="94" t="s">
        <v>127</v>
      </c>
      <c r="J90" s="94" t="s">
        <v>589</v>
      </c>
      <c r="K90" s="94" t="s">
        <v>590</v>
      </c>
      <c r="L90" s="94" t="s">
        <v>591</v>
      </c>
      <c r="M90" s="95">
        <v>355519.41509999998</v>
      </c>
      <c r="N90" s="95">
        <v>6300189.2378000002</v>
      </c>
      <c r="O90" s="94" t="s">
        <v>592</v>
      </c>
      <c r="P90" s="94"/>
      <c r="Q90" s="94"/>
    </row>
    <row r="91" spans="1:17" x14ac:dyDescent="0.25">
      <c r="A91" s="94">
        <v>85</v>
      </c>
      <c r="B91" s="94">
        <v>504</v>
      </c>
      <c r="C91" s="94">
        <v>504</v>
      </c>
      <c r="D91" s="94" t="s">
        <v>52</v>
      </c>
      <c r="E91" s="94"/>
      <c r="F91" s="94">
        <v>5</v>
      </c>
      <c r="G91" s="94" t="s">
        <v>593</v>
      </c>
      <c r="H91" s="94" t="s">
        <v>594</v>
      </c>
      <c r="I91" s="94" t="s">
        <v>127</v>
      </c>
      <c r="J91" s="94" t="s">
        <v>589</v>
      </c>
      <c r="K91" s="94" t="s">
        <v>591</v>
      </c>
      <c r="L91" s="94" t="s">
        <v>595</v>
      </c>
      <c r="M91" s="95">
        <v>355523</v>
      </c>
      <c r="N91" s="95">
        <v>6300434.7322000004</v>
      </c>
      <c r="O91" s="94" t="s">
        <v>596</v>
      </c>
      <c r="P91" s="94"/>
      <c r="Q91" s="94"/>
    </row>
    <row r="92" spans="1:17" x14ac:dyDescent="0.25">
      <c r="A92" s="94">
        <v>86</v>
      </c>
      <c r="B92" s="94">
        <v>504</v>
      </c>
      <c r="C92" s="94">
        <v>504</v>
      </c>
      <c r="D92" s="94" t="s">
        <v>52</v>
      </c>
      <c r="E92" s="94"/>
      <c r="F92" s="94">
        <v>5</v>
      </c>
      <c r="G92" s="94" t="s">
        <v>597</v>
      </c>
      <c r="H92" s="94" t="s">
        <v>598</v>
      </c>
      <c r="I92" s="94" t="s">
        <v>127</v>
      </c>
      <c r="J92" s="94" t="s">
        <v>595</v>
      </c>
      <c r="K92" s="94" t="s">
        <v>599</v>
      </c>
      <c r="L92" s="94" t="s">
        <v>600</v>
      </c>
      <c r="M92" s="95">
        <v>355896.49939999997</v>
      </c>
      <c r="N92" s="95">
        <v>6300512.4740000004</v>
      </c>
      <c r="O92" s="94" t="s">
        <v>601</v>
      </c>
      <c r="P92" s="94"/>
      <c r="Q92" s="94"/>
    </row>
    <row r="93" spans="1:17" x14ac:dyDescent="0.25">
      <c r="A93" s="94">
        <v>87</v>
      </c>
      <c r="B93" s="94">
        <v>504</v>
      </c>
      <c r="C93" s="94">
        <v>504</v>
      </c>
      <c r="D93" s="94" t="s">
        <v>52</v>
      </c>
      <c r="E93" s="94"/>
      <c r="F93" s="94">
        <v>5</v>
      </c>
      <c r="G93" s="94" t="s">
        <v>602</v>
      </c>
      <c r="H93" s="94" t="s">
        <v>603</v>
      </c>
      <c r="I93" s="94" t="s">
        <v>127</v>
      </c>
      <c r="J93" s="94" t="s">
        <v>595</v>
      </c>
      <c r="K93" s="94" t="s">
        <v>604</v>
      </c>
      <c r="L93" s="94" t="s">
        <v>605</v>
      </c>
      <c r="M93" s="95">
        <v>356216.68</v>
      </c>
      <c r="N93" s="95">
        <v>6300557.3200000003</v>
      </c>
      <c r="O93" s="94" t="s">
        <v>606</v>
      </c>
      <c r="P93" s="94"/>
      <c r="Q93" s="94"/>
    </row>
    <row r="94" spans="1:17" x14ac:dyDescent="0.25">
      <c r="A94" s="94">
        <v>88</v>
      </c>
      <c r="B94" s="94">
        <v>504</v>
      </c>
      <c r="C94" s="94">
        <v>504</v>
      </c>
      <c r="D94" s="94" t="s">
        <v>52</v>
      </c>
      <c r="E94" s="94"/>
      <c r="F94" s="94">
        <v>5</v>
      </c>
      <c r="G94" s="94" t="s">
        <v>607</v>
      </c>
      <c r="H94" s="94" t="s">
        <v>608</v>
      </c>
      <c r="I94" s="94" t="s">
        <v>127</v>
      </c>
      <c r="J94" s="94" t="s">
        <v>595</v>
      </c>
      <c r="K94" s="94" t="s">
        <v>609</v>
      </c>
      <c r="L94" s="94" t="s">
        <v>610</v>
      </c>
      <c r="M94" s="95">
        <v>356636.56400000001</v>
      </c>
      <c r="N94" s="95">
        <v>6300616.6734999996</v>
      </c>
      <c r="O94" s="94" t="s">
        <v>611</v>
      </c>
      <c r="P94" s="94"/>
      <c r="Q94" s="94"/>
    </row>
    <row r="95" spans="1:17" x14ac:dyDescent="0.25">
      <c r="A95" s="94">
        <v>89</v>
      </c>
      <c r="B95" s="94">
        <v>504</v>
      </c>
      <c r="C95" s="94">
        <v>504</v>
      </c>
      <c r="D95" s="94" t="s">
        <v>52</v>
      </c>
      <c r="E95" s="94"/>
      <c r="F95" s="94">
        <v>5</v>
      </c>
      <c r="G95" s="94" t="s">
        <v>612</v>
      </c>
      <c r="H95" s="94" t="s">
        <v>613</v>
      </c>
      <c r="I95" s="94" t="s">
        <v>127</v>
      </c>
      <c r="J95" s="94" t="s">
        <v>595</v>
      </c>
      <c r="K95" s="94" t="s">
        <v>614</v>
      </c>
      <c r="L95" s="94" t="s">
        <v>615</v>
      </c>
      <c r="M95" s="95">
        <v>356976.66</v>
      </c>
      <c r="N95" s="95">
        <v>6300666.8099999996</v>
      </c>
      <c r="O95" s="94" t="s">
        <v>616</v>
      </c>
      <c r="P95" s="94"/>
      <c r="Q95" s="94"/>
    </row>
    <row r="96" spans="1:17" x14ac:dyDescent="0.25">
      <c r="A96" s="94">
        <v>90</v>
      </c>
      <c r="B96" s="94">
        <v>504</v>
      </c>
      <c r="C96" s="94">
        <v>504</v>
      </c>
      <c r="D96" s="94" t="s">
        <v>52</v>
      </c>
      <c r="E96" s="94"/>
      <c r="F96" s="94">
        <v>5</v>
      </c>
      <c r="G96" s="94" t="s">
        <v>617</v>
      </c>
      <c r="H96" s="94" t="s">
        <v>618</v>
      </c>
      <c r="I96" s="94" t="s">
        <v>127</v>
      </c>
      <c r="J96" s="94" t="s">
        <v>595</v>
      </c>
      <c r="K96" s="94" t="s">
        <v>619</v>
      </c>
      <c r="L96" s="94" t="s">
        <v>620</v>
      </c>
      <c r="M96" s="95">
        <v>357128.39150000003</v>
      </c>
      <c r="N96" s="95">
        <v>6300670.3135000002</v>
      </c>
      <c r="O96" s="94" t="s">
        <v>621</v>
      </c>
      <c r="P96" s="94"/>
      <c r="Q96" s="94"/>
    </row>
    <row r="97" spans="1:17" x14ac:dyDescent="0.25">
      <c r="A97" s="94">
        <v>91</v>
      </c>
      <c r="B97" s="94">
        <v>504</v>
      </c>
      <c r="C97" s="94">
        <v>504</v>
      </c>
      <c r="D97" s="94" t="s">
        <v>52</v>
      </c>
      <c r="E97" s="94"/>
      <c r="F97" s="94">
        <v>5</v>
      </c>
      <c r="G97" s="94" t="s">
        <v>622</v>
      </c>
      <c r="H97" s="94" t="s">
        <v>623</v>
      </c>
      <c r="I97" s="94" t="s">
        <v>127</v>
      </c>
      <c r="J97" s="94" t="s">
        <v>595</v>
      </c>
      <c r="K97" s="94" t="s">
        <v>624</v>
      </c>
      <c r="L97" s="94" t="s">
        <v>625</v>
      </c>
      <c r="M97" s="95">
        <v>357340.02</v>
      </c>
      <c r="N97" s="95">
        <v>6300670.6200000001</v>
      </c>
      <c r="O97" s="94" t="s">
        <v>626</v>
      </c>
      <c r="P97" s="94"/>
      <c r="Q97" s="94"/>
    </row>
    <row r="98" spans="1:17" x14ac:dyDescent="0.25">
      <c r="A98" s="94">
        <v>92</v>
      </c>
      <c r="B98" s="94">
        <v>504</v>
      </c>
      <c r="C98" s="94">
        <v>504</v>
      </c>
      <c r="D98" s="94" t="s">
        <v>52</v>
      </c>
      <c r="E98" s="94"/>
      <c r="F98" s="94">
        <v>5</v>
      </c>
      <c r="G98" s="94" t="s">
        <v>627</v>
      </c>
      <c r="H98" s="94" t="s">
        <v>628</v>
      </c>
      <c r="I98" s="94" t="s">
        <v>127</v>
      </c>
      <c r="J98" s="94" t="s">
        <v>595</v>
      </c>
      <c r="K98" s="94" t="s">
        <v>629</v>
      </c>
      <c r="L98" s="94" t="s">
        <v>133</v>
      </c>
      <c r="M98" s="95">
        <v>357564.95</v>
      </c>
      <c r="N98" s="95">
        <v>6300660.2999999998</v>
      </c>
      <c r="O98" s="94" t="s">
        <v>630</v>
      </c>
      <c r="P98" s="94"/>
      <c r="Q98" s="94"/>
    </row>
    <row r="99" spans="1:17" x14ac:dyDescent="0.25">
      <c r="A99" s="94">
        <v>93</v>
      </c>
      <c r="B99" s="94">
        <v>504</v>
      </c>
      <c r="C99" s="94">
        <v>504</v>
      </c>
      <c r="D99" s="94" t="s">
        <v>52</v>
      </c>
      <c r="E99" s="94"/>
      <c r="F99" s="94">
        <v>5</v>
      </c>
      <c r="G99" s="94" t="s">
        <v>631</v>
      </c>
      <c r="H99" s="94" t="s">
        <v>632</v>
      </c>
      <c r="I99" s="94" t="s">
        <v>127</v>
      </c>
      <c r="J99" s="94" t="s">
        <v>595</v>
      </c>
      <c r="K99" s="94" t="s">
        <v>633</v>
      </c>
      <c r="L99" s="94" t="s">
        <v>126</v>
      </c>
      <c r="M99" s="95">
        <v>357765.46159999998</v>
      </c>
      <c r="N99" s="95">
        <v>6300656.3052000003</v>
      </c>
      <c r="O99" s="94" t="s">
        <v>634</v>
      </c>
      <c r="P99" s="94"/>
      <c r="Q99" s="94"/>
    </row>
    <row r="100" spans="1:17" x14ac:dyDescent="0.25">
      <c r="A100" s="94">
        <v>94</v>
      </c>
      <c r="B100" s="94">
        <v>504</v>
      </c>
      <c r="C100" s="94">
        <v>504</v>
      </c>
      <c r="D100" s="94" t="s">
        <v>52</v>
      </c>
      <c r="E100" s="94"/>
      <c r="F100" s="94">
        <v>5</v>
      </c>
      <c r="G100" s="94" t="s">
        <v>635</v>
      </c>
      <c r="H100" s="94" t="s">
        <v>636</v>
      </c>
      <c r="I100" s="94" t="s">
        <v>127</v>
      </c>
      <c r="J100" s="94" t="s">
        <v>637</v>
      </c>
      <c r="K100" s="94" t="s">
        <v>126</v>
      </c>
      <c r="L100" s="94" t="s">
        <v>638</v>
      </c>
      <c r="M100" s="95">
        <v>357751.43119999999</v>
      </c>
      <c r="N100" s="95">
        <v>6300939.9106000001</v>
      </c>
      <c r="O100" s="94" t="s">
        <v>639</v>
      </c>
      <c r="P100" s="94"/>
      <c r="Q100" s="94"/>
    </row>
    <row r="101" spans="1:17" x14ac:dyDescent="0.25">
      <c r="A101" s="94">
        <v>95</v>
      </c>
      <c r="B101" s="94">
        <v>504</v>
      </c>
      <c r="C101" s="94">
        <v>504</v>
      </c>
      <c r="D101" s="94" t="s">
        <v>52</v>
      </c>
      <c r="E101" s="94"/>
      <c r="F101" s="94">
        <v>5</v>
      </c>
      <c r="G101" s="94" t="s">
        <v>640</v>
      </c>
      <c r="H101" s="94" t="s">
        <v>641</v>
      </c>
      <c r="I101" s="94" t="s">
        <v>127</v>
      </c>
      <c r="J101" s="94" t="s">
        <v>637</v>
      </c>
      <c r="K101" s="94" t="s">
        <v>642</v>
      </c>
      <c r="L101" s="94" t="s">
        <v>643</v>
      </c>
      <c r="M101" s="95">
        <v>357563.7733</v>
      </c>
      <c r="N101" s="95">
        <v>6301115.2653000001</v>
      </c>
      <c r="O101" s="94" t="s">
        <v>644</v>
      </c>
      <c r="P101" s="94"/>
      <c r="Q101" s="94"/>
    </row>
    <row r="102" spans="1:17" x14ac:dyDescent="0.25">
      <c r="A102" s="94">
        <v>96</v>
      </c>
      <c r="B102" s="94">
        <v>504</v>
      </c>
      <c r="C102" s="94">
        <v>504</v>
      </c>
      <c r="D102" s="94" t="s">
        <v>52</v>
      </c>
      <c r="E102" s="94"/>
      <c r="F102" s="94">
        <v>5</v>
      </c>
      <c r="G102" s="94" t="s">
        <v>645</v>
      </c>
      <c r="H102" s="94" t="s">
        <v>646</v>
      </c>
      <c r="I102" s="94" t="s">
        <v>127</v>
      </c>
      <c r="J102" s="94" t="s">
        <v>637</v>
      </c>
      <c r="K102" s="94" t="s">
        <v>643</v>
      </c>
      <c r="L102" s="94" t="s">
        <v>129</v>
      </c>
      <c r="M102" s="95">
        <v>357391.83159999998</v>
      </c>
      <c r="N102" s="95">
        <v>6301473.1802000003</v>
      </c>
      <c r="O102" s="94" t="s">
        <v>647</v>
      </c>
      <c r="P102" s="94"/>
      <c r="Q102" s="94"/>
    </row>
    <row r="103" spans="1:17" x14ac:dyDescent="0.25">
      <c r="A103" s="94">
        <v>97</v>
      </c>
      <c r="B103" s="94">
        <v>504</v>
      </c>
      <c r="C103" s="94">
        <v>504</v>
      </c>
      <c r="D103" s="94" t="s">
        <v>52</v>
      </c>
      <c r="E103" s="94"/>
      <c r="F103" s="94">
        <v>5</v>
      </c>
      <c r="G103" s="94" t="s">
        <v>648</v>
      </c>
      <c r="H103" s="94" t="s">
        <v>649</v>
      </c>
      <c r="I103" s="94" t="s">
        <v>127</v>
      </c>
      <c r="J103" s="94" t="s">
        <v>129</v>
      </c>
      <c r="K103" s="94" t="s">
        <v>643</v>
      </c>
      <c r="L103" s="94" t="s">
        <v>650</v>
      </c>
      <c r="M103" s="95">
        <v>357545.90289999999</v>
      </c>
      <c r="N103" s="95">
        <v>6301457.3142999997</v>
      </c>
      <c r="O103" s="94" t="s">
        <v>651</v>
      </c>
      <c r="P103" s="94"/>
      <c r="Q103" s="94"/>
    </row>
    <row r="104" spans="1:17" x14ac:dyDescent="0.25">
      <c r="A104" s="94">
        <v>98</v>
      </c>
      <c r="B104" s="94">
        <v>504</v>
      </c>
      <c r="C104" s="94">
        <v>504</v>
      </c>
      <c r="D104" s="94" t="s">
        <v>52</v>
      </c>
      <c r="E104" s="94"/>
      <c r="F104" s="94">
        <v>5</v>
      </c>
      <c r="G104" s="94" t="s">
        <v>652</v>
      </c>
      <c r="H104" s="94" t="s">
        <v>653</v>
      </c>
      <c r="I104" s="94" t="s">
        <v>127</v>
      </c>
      <c r="J104" s="94" t="s">
        <v>126</v>
      </c>
      <c r="K104" s="94" t="s">
        <v>129</v>
      </c>
      <c r="L104" s="94" t="s">
        <v>654</v>
      </c>
      <c r="M104" s="95">
        <v>357778.15500000003</v>
      </c>
      <c r="N104" s="95">
        <v>6301399.3487</v>
      </c>
      <c r="O104" s="94" t="s">
        <v>655</v>
      </c>
      <c r="P104" s="94"/>
      <c r="Q104" s="94"/>
    </row>
    <row r="105" spans="1:17" x14ac:dyDescent="0.25">
      <c r="A105" s="94">
        <v>99</v>
      </c>
      <c r="B105" s="94">
        <v>504</v>
      </c>
      <c r="C105" s="94">
        <v>504</v>
      </c>
      <c r="D105" s="94" t="s">
        <v>52</v>
      </c>
      <c r="E105" s="94"/>
      <c r="F105" s="94">
        <v>5</v>
      </c>
      <c r="G105" s="94" t="s">
        <v>656</v>
      </c>
      <c r="H105" s="94" t="s">
        <v>657</v>
      </c>
      <c r="I105" s="94" t="s">
        <v>127</v>
      </c>
      <c r="J105" s="94" t="s">
        <v>126</v>
      </c>
      <c r="K105" s="94" t="s">
        <v>658</v>
      </c>
      <c r="L105" s="94" t="s">
        <v>642</v>
      </c>
      <c r="M105" s="95">
        <v>357777.88150000002</v>
      </c>
      <c r="N105" s="95">
        <v>6301196.6063000001</v>
      </c>
      <c r="O105" s="94" t="s">
        <v>659</v>
      </c>
      <c r="P105" s="94"/>
      <c r="Q105" s="94"/>
    </row>
    <row r="106" spans="1:17" x14ac:dyDescent="0.25">
      <c r="A106" s="94">
        <v>100</v>
      </c>
      <c r="B106" s="94">
        <v>504</v>
      </c>
      <c r="C106" s="94">
        <v>504</v>
      </c>
      <c r="D106" s="94" t="s">
        <v>52</v>
      </c>
      <c r="E106" s="94"/>
      <c r="F106" s="94">
        <v>5</v>
      </c>
      <c r="G106" s="94" t="s">
        <v>660</v>
      </c>
      <c r="H106" s="94" t="s">
        <v>661</v>
      </c>
      <c r="I106" s="94" t="s">
        <v>127</v>
      </c>
      <c r="J106" s="94" t="s">
        <v>126</v>
      </c>
      <c r="K106" s="94" t="s">
        <v>133</v>
      </c>
      <c r="L106" s="94" t="s">
        <v>595</v>
      </c>
      <c r="M106" s="95">
        <v>357781.86</v>
      </c>
      <c r="N106" s="95">
        <v>6300695.3899999997</v>
      </c>
      <c r="O106" s="94" t="s">
        <v>662</v>
      </c>
      <c r="P106" s="94"/>
      <c r="Q106" s="94"/>
    </row>
    <row r="107" spans="1:17" x14ac:dyDescent="0.25">
      <c r="A107" s="94">
        <v>101</v>
      </c>
      <c r="B107" s="94">
        <v>504</v>
      </c>
      <c r="C107" s="94">
        <v>504</v>
      </c>
      <c r="D107" s="94" t="s">
        <v>52</v>
      </c>
      <c r="E107" s="94"/>
      <c r="F107" s="94">
        <v>5</v>
      </c>
      <c r="G107" s="94" t="s">
        <v>663</v>
      </c>
      <c r="H107" s="94" t="s">
        <v>664</v>
      </c>
      <c r="I107" s="94" t="s">
        <v>127</v>
      </c>
      <c r="J107" s="94" t="s">
        <v>126</v>
      </c>
      <c r="K107" s="94" t="s">
        <v>665</v>
      </c>
      <c r="L107" s="94" t="s">
        <v>666</v>
      </c>
      <c r="M107" s="95">
        <v>357776.95393000002</v>
      </c>
      <c r="N107" s="95">
        <v>6300503.4846799998</v>
      </c>
      <c r="O107" s="94" t="s">
        <v>667</v>
      </c>
      <c r="P107" s="94"/>
      <c r="Q107" s="94"/>
    </row>
    <row r="108" spans="1:17" x14ac:dyDescent="0.25">
      <c r="A108" s="94">
        <v>102</v>
      </c>
      <c r="B108" s="94">
        <v>504</v>
      </c>
      <c r="C108" s="94">
        <v>504</v>
      </c>
      <c r="D108" s="94" t="s">
        <v>52</v>
      </c>
      <c r="E108" s="94"/>
      <c r="F108" s="94">
        <v>5</v>
      </c>
      <c r="G108" s="94" t="s">
        <v>668</v>
      </c>
      <c r="H108" s="94" t="s">
        <v>669</v>
      </c>
      <c r="I108" s="94" t="s">
        <v>127</v>
      </c>
      <c r="J108" s="94" t="s">
        <v>126</v>
      </c>
      <c r="K108" s="94" t="s">
        <v>670</v>
      </c>
      <c r="L108" s="94" t="s">
        <v>498</v>
      </c>
      <c r="M108" s="95">
        <v>357783.45549999998</v>
      </c>
      <c r="N108" s="95">
        <v>6300337.1568</v>
      </c>
      <c r="O108" s="94" t="s">
        <v>671</v>
      </c>
      <c r="P108" s="94"/>
      <c r="Q108" s="94"/>
    </row>
    <row r="109" spans="1:17" x14ac:dyDescent="0.25">
      <c r="A109" s="94">
        <v>1</v>
      </c>
      <c r="B109" s="94">
        <v>504</v>
      </c>
      <c r="C109" s="94">
        <v>504</v>
      </c>
      <c r="D109" s="94" t="s">
        <v>55</v>
      </c>
      <c r="E109" s="94"/>
      <c r="F109" s="94">
        <v>5</v>
      </c>
      <c r="G109" s="94" t="s">
        <v>672</v>
      </c>
      <c r="H109" s="94" t="s">
        <v>673</v>
      </c>
      <c r="I109" s="94" t="s">
        <v>127</v>
      </c>
      <c r="J109" s="94" t="s">
        <v>126</v>
      </c>
      <c r="K109" s="94" t="s">
        <v>666</v>
      </c>
      <c r="L109" s="94" t="s">
        <v>665</v>
      </c>
      <c r="M109" s="95">
        <v>357793.64</v>
      </c>
      <c r="N109" s="95">
        <v>6300510.6200000001</v>
      </c>
      <c r="O109" s="94" t="s">
        <v>674</v>
      </c>
      <c r="P109" s="94"/>
      <c r="Q109" s="94"/>
    </row>
    <row r="110" spans="1:17" x14ac:dyDescent="0.25">
      <c r="A110" s="94">
        <v>2</v>
      </c>
      <c r="B110" s="94">
        <v>504</v>
      </c>
      <c r="C110" s="94">
        <v>504</v>
      </c>
      <c r="D110" s="94" t="s">
        <v>55</v>
      </c>
      <c r="E110" s="94"/>
      <c r="F110" s="94">
        <v>5</v>
      </c>
      <c r="G110" s="94" t="s">
        <v>675</v>
      </c>
      <c r="H110" s="94" t="s">
        <v>676</v>
      </c>
      <c r="I110" s="94" t="s">
        <v>127</v>
      </c>
      <c r="J110" s="94" t="s">
        <v>126</v>
      </c>
      <c r="K110" s="94" t="s">
        <v>677</v>
      </c>
      <c r="L110" s="94" t="s">
        <v>637</v>
      </c>
      <c r="M110" s="95">
        <v>357795.83500000002</v>
      </c>
      <c r="N110" s="95">
        <v>6300712.5530000003</v>
      </c>
      <c r="O110" s="94" t="s">
        <v>678</v>
      </c>
      <c r="P110" s="94"/>
      <c r="Q110" s="94"/>
    </row>
    <row r="111" spans="1:17" x14ac:dyDescent="0.25">
      <c r="A111" s="94">
        <v>3</v>
      </c>
      <c r="B111" s="94">
        <v>504</v>
      </c>
      <c r="C111" s="94">
        <v>504</v>
      </c>
      <c r="D111" s="94" t="s">
        <v>55</v>
      </c>
      <c r="E111" s="94"/>
      <c r="F111" s="94">
        <v>5</v>
      </c>
      <c r="G111" s="94" t="s">
        <v>679</v>
      </c>
      <c r="H111" s="94" t="s">
        <v>680</v>
      </c>
      <c r="I111" s="94" t="s">
        <v>127</v>
      </c>
      <c r="J111" s="94" t="s">
        <v>126</v>
      </c>
      <c r="K111" s="94" t="s">
        <v>637</v>
      </c>
      <c r="L111" s="94" t="s">
        <v>642</v>
      </c>
      <c r="M111" s="95">
        <v>357785.63699999999</v>
      </c>
      <c r="N111" s="95">
        <v>6301075.5539999995</v>
      </c>
      <c r="O111" s="94" t="s">
        <v>659</v>
      </c>
      <c r="P111" s="94"/>
      <c r="Q111" s="94"/>
    </row>
    <row r="112" spans="1:17" x14ac:dyDescent="0.25">
      <c r="A112" s="94">
        <v>4</v>
      </c>
      <c r="B112" s="94">
        <v>504</v>
      </c>
      <c r="C112" s="94">
        <v>504</v>
      </c>
      <c r="D112" s="94" t="s">
        <v>55</v>
      </c>
      <c r="E112" s="94"/>
      <c r="F112" s="94">
        <v>5</v>
      </c>
      <c r="G112" s="94" t="s">
        <v>681</v>
      </c>
      <c r="H112" s="94" t="s">
        <v>682</v>
      </c>
      <c r="I112" s="94" t="s">
        <v>127</v>
      </c>
      <c r="J112" s="94" t="s">
        <v>126</v>
      </c>
      <c r="K112" s="94" t="s">
        <v>654</v>
      </c>
      <c r="L112" s="94" t="s">
        <v>683</v>
      </c>
      <c r="M112" s="95">
        <v>357796.01</v>
      </c>
      <c r="N112" s="95">
        <v>6301428.46</v>
      </c>
      <c r="O112" s="94" t="s">
        <v>684</v>
      </c>
      <c r="P112" s="94"/>
      <c r="Q112" s="94"/>
    </row>
    <row r="113" spans="1:17" x14ac:dyDescent="0.25">
      <c r="A113" s="94">
        <v>5</v>
      </c>
      <c r="B113" s="94">
        <v>504</v>
      </c>
      <c r="C113" s="94">
        <v>504</v>
      </c>
      <c r="D113" s="94" t="s">
        <v>55</v>
      </c>
      <c r="E113" s="94"/>
      <c r="F113" s="94">
        <v>5</v>
      </c>
      <c r="G113" s="94" t="s">
        <v>685</v>
      </c>
      <c r="H113" s="94" t="s">
        <v>686</v>
      </c>
      <c r="I113" s="94" t="s">
        <v>127</v>
      </c>
      <c r="J113" s="94" t="s">
        <v>129</v>
      </c>
      <c r="K113" s="94" t="s">
        <v>650</v>
      </c>
      <c r="L113" s="94" t="s">
        <v>643</v>
      </c>
      <c r="M113" s="95">
        <v>357516.76130000001</v>
      </c>
      <c r="N113" s="95">
        <v>6301465.4835999999</v>
      </c>
      <c r="O113" s="94" t="s">
        <v>687</v>
      </c>
      <c r="P113" s="94"/>
      <c r="Q113" s="94"/>
    </row>
    <row r="114" spans="1:17" x14ac:dyDescent="0.25">
      <c r="A114" s="94">
        <v>6</v>
      </c>
      <c r="B114" s="94">
        <v>504</v>
      </c>
      <c r="C114" s="94">
        <v>504</v>
      </c>
      <c r="D114" s="94" t="s">
        <v>55</v>
      </c>
      <c r="E114" s="94"/>
      <c r="F114" s="94">
        <v>5</v>
      </c>
      <c r="G114" s="94" t="s">
        <v>688</v>
      </c>
      <c r="H114" s="94" t="s">
        <v>689</v>
      </c>
      <c r="I114" s="94" t="s">
        <v>127</v>
      </c>
      <c r="J114" s="94" t="s">
        <v>637</v>
      </c>
      <c r="K114" s="94" t="s">
        <v>690</v>
      </c>
      <c r="L114" s="94" t="s">
        <v>691</v>
      </c>
      <c r="M114" s="95">
        <v>357368.21740000002</v>
      </c>
      <c r="N114" s="95">
        <v>6301478.8208999997</v>
      </c>
      <c r="O114" s="94" t="s">
        <v>692</v>
      </c>
      <c r="P114" s="94"/>
      <c r="Q114" s="94"/>
    </row>
    <row r="115" spans="1:17" x14ac:dyDescent="0.25">
      <c r="A115" s="94">
        <v>7</v>
      </c>
      <c r="B115" s="94">
        <v>504</v>
      </c>
      <c r="C115" s="94">
        <v>504</v>
      </c>
      <c r="D115" s="94" t="s">
        <v>55</v>
      </c>
      <c r="E115" s="94"/>
      <c r="F115" s="94">
        <v>5</v>
      </c>
      <c r="G115" s="94" t="s">
        <v>693</v>
      </c>
      <c r="H115" s="94" t="s">
        <v>694</v>
      </c>
      <c r="I115" s="94" t="s">
        <v>127</v>
      </c>
      <c r="J115" s="94" t="s">
        <v>637</v>
      </c>
      <c r="K115" s="94" t="s">
        <v>695</v>
      </c>
      <c r="L115" s="94" t="s">
        <v>696</v>
      </c>
      <c r="M115" s="95">
        <v>357441.6937</v>
      </c>
      <c r="N115" s="95">
        <v>6301207.5158000002</v>
      </c>
      <c r="O115" s="94" t="s">
        <v>697</v>
      </c>
      <c r="P115" s="94"/>
      <c r="Q115" s="94"/>
    </row>
    <row r="116" spans="1:17" x14ac:dyDescent="0.25">
      <c r="A116" s="94">
        <v>8</v>
      </c>
      <c r="B116" s="94">
        <v>504</v>
      </c>
      <c r="C116" s="94">
        <v>504</v>
      </c>
      <c r="D116" s="94" t="s">
        <v>55</v>
      </c>
      <c r="E116" s="94"/>
      <c r="F116" s="94">
        <v>5</v>
      </c>
      <c r="G116" s="94" t="s">
        <v>698</v>
      </c>
      <c r="H116" s="94" t="s">
        <v>699</v>
      </c>
      <c r="I116" s="94" t="s">
        <v>127</v>
      </c>
      <c r="J116" s="94" t="s">
        <v>637</v>
      </c>
      <c r="K116" s="94" t="s">
        <v>700</v>
      </c>
      <c r="L116" s="94" t="s">
        <v>701</v>
      </c>
      <c r="M116" s="95">
        <v>357680.75718265399</v>
      </c>
      <c r="N116" s="95">
        <v>6300961.5594358901</v>
      </c>
      <c r="O116" s="94" t="s">
        <v>702</v>
      </c>
      <c r="P116" s="94"/>
      <c r="Q116" s="94"/>
    </row>
    <row r="117" spans="1:17" x14ac:dyDescent="0.25">
      <c r="A117" s="94">
        <v>9</v>
      </c>
      <c r="B117" s="94">
        <v>504</v>
      </c>
      <c r="C117" s="94">
        <v>504</v>
      </c>
      <c r="D117" s="94" t="s">
        <v>55</v>
      </c>
      <c r="E117" s="94"/>
      <c r="F117" s="94">
        <v>5</v>
      </c>
      <c r="G117" s="94" t="s">
        <v>703</v>
      </c>
      <c r="H117" s="94" t="s">
        <v>704</v>
      </c>
      <c r="I117" s="94" t="s">
        <v>127</v>
      </c>
      <c r="J117" s="94" t="s">
        <v>133</v>
      </c>
      <c r="K117" s="94" t="s">
        <v>705</v>
      </c>
      <c r="L117" s="94" t="s">
        <v>595</v>
      </c>
      <c r="M117" s="95">
        <v>357594.13699999999</v>
      </c>
      <c r="N117" s="95">
        <v>6300689.4349999996</v>
      </c>
      <c r="O117" s="94" t="s">
        <v>706</v>
      </c>
      <c r="P117" s="94"/>
      <c r="Q117" s="94"/>
    </row>
    <row r="118" spans="1:17" x14ac:dyDescent="0.25">
      <c r="A118" s="94">
        <v>10</v>
      </c>
      <c r="B118" s="94">
        <v>504</v>
      </c>
      <c r="C118" s="94">
        <v>504</v>
      </c>
      <c r="D118" s="94" t="s">
        <v>55</v>
      </c>
      <c r="E118" s="94"/>
      <c r="F118" s="94">
        <v>5</v>
      </c>
      <c r="G118" s="94" t="s">
        <v>707</v>
      </c>
      <c r="H118" s="94" t="s">
        <v>708</v>
      </c>
      <c r="I118" s="94" t="s">
        <v>127</v>
      </c>
      <c r="J118" s="94" t="s">
        <v>595</v>
      </c>
      <c r="K118" s="94" t="s">
        <v>701</v>
      </c>
      <c r="L118" s="94" t="s">
        <v>624</v>
      </c>
      <c r="M118" s="95">
        <v>357340.68550000002</v>
      </c>
      <c r="N118" s="95">
        <v>6300678.3282000003</v>
      </c>
      <c r="O118" s="94" t="s">
        <v>709</v>
      </c>
      <c r="P118" s="94"/>
      <c r="Q118" s="94"/>
    </row>
    <row r="119" spans="1:17" x14ac:dyDescent="0.25">
      <c r="A119" s="94">
        <v>11</v>
      </c>
      <c r="B119" s="94">
        <v>504</v>
      </c>
      <c r="C119" s="94">
        <v>504</v>
      </c>
      <c r="D119" s="94" t="s">
        <v>55</v>
      </c>
      <c r="E119" s="94"/>
      <c r="F119" s="94">
        <v>5</v>
      </c>
      <c r="G119" s="94" t="s">
        <v>710</v>
      </c>
      <c r="H119" s="94" t="s">
        <v>711</v>
      </c>
      <c r="I119" s="94" t="s">
        <v>127</v>
      </c>
      <c r="J119" s="94" t="s">
        <v>595</v>
      </c>
      <c r="K119" s="94" t="s">
        <v>619</v>
      </c>
      <c r="L119" s="94" t="s">
        <v>615</v>
      </c>
      <c r="M119" s="95">
        <v>357038.84</v>
      </c>
      <c r="N119" s="95">
        <v>6300684.4800000004</v>
      </c>
      <c r="O119" s="94" t="s">
        <v>616</v>
      </c>
      <c r="P119" s="94"/>
      <c r="Q119" s="94"/>
    </row>
    <row r="120" spans="1:17" x14ac:dyDescent="0.25">
      <c r="A120" s="94">
        <v>12</v>
      </c>
      <c r="B120" s="94">
        <v>504</v>
      </c>
      <c r="C120" s="94">
        <v>504</v>
      </c>
      <c r="D120" s="94" t="s">
        <v>55</v>
      </c>
      <c r="E120" s="94"/>
      <c r="F120" s="94">
        <v>5</v>
      </c>
      <c r="G120" s="94" t="s">
        <v>712</v>
      </c>
      <c r="H120" s="94" t="s">
        <v>713</v>
      </c>
      <c r="I120" s="94" t="s">
        <v>127</v>
      </c>
      <c r="J120" s="94" t="s">
        <v>595</v>
      </c>
      <c r="K120" s="94" t="s">
        <v>714</v>
      </c>
      <c r="L120" s="94" t="s">
        <v>715</v>
      </c>
      <c r="M120" s="95">
        <v>356847.52399999998</v>
      </c>
      <c r="N120" s="95">
        <v>6300665.2460000003</v>
      </c>
      <c r="O120" s="94" t="s">
        <v>716</v>
      </c>
      <c r="P120" s="94"/>
      <c r="Q120" s="94"/>
    </row>
    <row r="121" spans="1:17" x14ac:dyDescent="0.25">
      <c r="A121" s="94">
        <v>13</v>
      </c>
      <c r="B121" s="94">
        <v>504</v>
      </c>
      <c r="C121" s="94">
        <v>504</v>
      </c>
      <c r="D121" s="94" t="s">
        <v>55</v>
      </c>
      <c r="E121" s="94"/>
      <c r="F121" s="94">
        <v>5</v>
      </c>
      <c r="G121" s="94" t="s">
        <v>717</v>
      </c>
      <c r="H121" s="94" t="s">
        <v>718</v>
      </c>
      <c r="I121" s="94" t="s">
        <v>127</v>
      </c>
      <c r="J121" s="94" t="s">
        <v>595</v>
      </c>
      <c r="K121" s="94" t="s">
        <v>719</v>
      </c>
      <c r="L121" s="94" t="s">
        <v>609</v>
      </c>
      <c r="M121" s="95">
        <v>356543.19770000002</v>
      </c>
      <c r="N121" s="95">
        <v>6300616.2867000001</v>
      </c>
      <c r="O121" s="94" t="s">
        <v>720</v>
      </c>
      <c r="P121" s="94"/>
      <c r="Q121" s="94"/>
    </row>
    <row r="122" spans="1:17" x14ac:dyDescent="0.25">
      <c r="A122" s="94">
        <v>14</v>
      </c>
      <c r="B122" s="94">
        <v>504</v>
      </c>
      <c r="C122" s="94">
        <v>504</v>
      </c>
      <c r="D122" s="94" t="s">
        <v>55</v>
      </c>
      <c r="E122" s="94"/>
      <c r="F122" s="94">
        <v>5</v>
      </c>
      <c r="G122" s="94" t="s">
        <v>721</v>
      </c>
      <c r="H122" s="94" t="s">
        <v>722</v>
      </c>
      <c r="I122" s="94" t="s">
        <v>127</v>
      </c>
      <c r="J122" s="94" t="s">
        <v>595</v>
      </c>
      <c r="K122" s="94" t="s">
        <v>723</v>
      </c>
      <c r="L122" s="94" t="s">
        <v>724</v>
      </c>
      <c r="M122" s="95">
        <v>356276.12170000002</v>
      </c>
      <c r="N122" s="95">
        <v>6300577.3841000004</v>
      </c>
      <c r="O122" s="94" t="s">
        <v>725</v>
      </c>
      <c r="P122" s="94"/>
      <c r="Q122" s="94"/>
    </row>
    <row r="123" spans="1:17" x14ac:dyDescent="0.25">
      <c r="A123" s="94">
        <v>15</v>
      </c>
      <c r="B123" s="94">
        <v>504</v>
      </c>
      <c r="C123" s="94">
        <v>504</v>
      </c>
      <c r="D123" s="94" t="s">
        <v>55</v>
      </c>
      <c r="E123" s="94"/>
      <c r="F123" s="94">
        <v>5</v>
      </c>
      <c r="G123" s="94" t="s">
        <v>726</v>
      </c>
      <c r="H123" s="94" t="s">
        <v>727</v>
      </c>
      <c r="I123" s="94" t="s">
        <v>127</v>
      </c>
      <c r="J123" s="94" t="s">
        <v>595</v>
      </c>
      <c r="K123" s="94" t="s">
        <v>728</v>
      </c>
      <c r="L123" s="94" t="s">
        <v>729</v>
      </c>
      <c r="M123" s="95">
        <v>355945.91</v>
      </c>
      <c r="N123" s="95">
        <v>6300533.9800000004</v>
      </c>
      <c r="O123" s="94" t="s">
        <v>601</v>
      </c>
      <c r="P123" s="94"/>
      <c r="Q123" s="94"/>
    </row>
    <row r="124" spans="1:17" x14ac:dyDescent="0.25">
      <c r="A124" s="94">
        <v>16</v>
      </c>
      <c r="B124" s="94">
        <v>504</v>
      </c>
      <c r="C124" s="94">
        <v>504</v>
      </c>
      <c r="D124" s="94" t="s">
        <v>55</v>
      </c>
      <c r="E124" s="94"/>
      <c r="F124" s="94">
        <v>5</v>
      </c>
      <c r="G124" s="94" t="s">
        <v>730</v>
      </c>
      <c r="H124" s="94" t="s">
        <v>731</v>
      </c>
      <c r="I124" s="94" t="s">
        <v>127</v>
      </c>
      <c r="J124" s="94" t="s">
        <v>595</v>
      </c>
      <c r="K124" s="94" t="s">
        <v>732</v>
      </c>
      <c r="L124" s="94" t="s">
        <v>589</v>
      </c>
      <c r="M124" s="95">
        <v>355582.4</v>
      </c>
      <c r="N124" s="95">
        <v>6300482.79</v>
      </c>
      <c r="O124" s="94" t="s">
        <v>733</v>
      </c>
      <c r="P124" s="94"/>
      <c r="Q124" s="94"/>
    </row>
    <row r="125" spans="1:17" x14ac:dyDescent="0.25">
      <c r="A125" s="94">
        <v>17</v>
      </c>
      <c r="B125" s="94">
        <v>504</v>
      </c>
      <c r="C125" s="94">
        <v>504</v>
      </c>
      <c r="D125" s="94" t="s">
        <v>55</v>
      </c>
      <c r="E125" s="94"/>
      <c r="F125" s="94">
        <v>5</v>
      </c>
      <c r="G125" s="94" t="s">
        <v>734</v>
      </c>
      <c r="H125" s="94" t="s">
        <v>735</v>
      </c>
      <c r="I125" s="94" t="s">
        <v>127</v>
      </c>
      <c r="J125" s="94" t="s">
        <v>589</v>
      </c>
      <c r="K125" s="94" t="s">
        <v>591</v>
      </c>
      <c r="L125" s="94" t="s">
        <v>736</v>
      </c>
      <c r="M125" s="95">
        <v>355503.58679999999</v>
      </c>
      <c r="N125" s="95">
        <v>6300283.8280999996</v>
      </c>
      <c r="O125" s="94" t="s">
        <v>737</v>
      </c>
      <c r="P125" s="94"/>
      <c r="Q125" s="94"/>
    </row>
    <row r="126" spans="1:17" x14ac:dyDescent="0.25">
      <c r="A126" s="94">
        <v>18</v>
      </c>
      <c r="B126" s="94">
        <v>504</v>
      </c>
      <c r="C126" s="94">
        <v>504</v>
      </c>
      <c r="D126" s="94" t="s">
        <v>55</v>
      </c>
      <c r="E126" s="94"/>
      <c r="F126" s="94">
        <v>5</v>
      </c>
      <c r="G126" s="94" t="s">
        <v>738</v>
      </c>
      <c r="H126" s="94" t="s">
        <v>739</v>
      </c>
      <c r="I126" s="94" t="s">
        <v>127</v>
      </c>
      <c r="J126" s="94" t="s">
        <v>589</v>
      </c>
      <c r="K126" s="94" t="s">
        <v>740</v>
      </c>
      <c r="L126" s="94" t="s">
        <v>498</v>
      </c>
      <c r="M126" s="95">
        <v>355495.96269999997</v>
      </c>
      <c r="N126" s="95">
        <v>6299954.1716999998</v>
      </c>
      <c r="O126" s="94" t="s">
        <v>741</v>
      </c>
      <c r="P126" s="94"/>
      <c r="Q126" s="94"/>
    </row>
    <row r="127" spans="1:17" x14ac:dyDescent="0.25">
      <c r="A127" s="94">
        <v>19</v>
      </c>
      <c r="B127" s="94">
        <v>504</v>
      </c>
      <c r="C127" s="94">
        <v>504</v>
      </c>
      <c r="D127" s="94" t="s">
        <v>55</v>
      </c>
      <c r="E127" s="94"/>
      <c r="F127" s="94">
        <v>5</v>
      </c>
      <c r="G127" s="94" t="s">
        <v>742</v>
      </c>
      <c r="H127" s="94" t="s">
        <v>743</v>
      </c>
      <c r="I127" s="94" t="s">
        <v>127</v>
      </c>
      <c r="J127" s="94" t="s">
        <v>498</v>
      </c>
      <c r="K127" s="94" t="s">
        <v>744</v>
      </c>
      <c r="L127" s="94" t="s">
        <v>745</v>
      </c>
      <c r="M127" s="95">
        <v>355313.4325</v>
      </c>
      <c r="N127" s="95">
        <v>6299909.3284999998</v>
      </c>
      <c r="O127" s="94" t="s">
        <v>746</v>
      </c>
      <c r="P127" s="94"/>
      <c r="Q127" s="94"/>
    </row>
    <row r="128" spans="1:17" x14ac:dyDescent="0.25">
      <c r="A128" s="94">
        <v>20</v>
      </c>
      <c r="B128" s="94">
        <v>504</v>
      </c>
      <c r="C128" s="94">
        <v>504</v>
      </c>
      <c r="D128" s="94" t="s">
        <v>55</v>
      </c>
      <c r="E128" s="94"/>
      <c r="F128" s="94">
        <v>5</v>
      </c>
      <c r="G128" s="94" t="s">
        <v>747</v>
      </c>
      <c r="H128" s="94" t="s">
        <v>748</v>
      </c>
      <c r="I128" s="94" t="s">
        <v>127</v>
      </c>
      <c r="J128" s="94" t="s">
        <v>498</v>
      </c>
      <c r="K128" s="94" t="s">
        <v>749</v>
      </c>
      <c r="L128" s="94" t="s">
        <v>750</v>
      </c>
      <c r="M128" s="95">
        <v>355010.74040000001</v>
      </c>
      <c r="N128" s="95">
        <v>6299890.4856000002</v>
      </c>
      <c r="O128" s="94" t="s">
        <v>751</v>
      </c>
      <c r="P128" s="94"/>
      <c r="Q128" s="94"/>
    </row>
    <row r="129" spans="1:17" x14ac:dyDescent="0.25">
      <c r="A129" s="94">
        <v>21</v>
      </c>
      <c r="B129" s="94">
        <v>504</v>
      </c>
      <c r="C129" s="94">
        <v>504</v>
      </c>
      <c r="D129" s="94" t="s">
        <v>55</v>
      </c>
      <c r="E129" s="94"/>
      <c r="F129" s="94">
        <v>5</v>
      </c>
      <c r="G129" s="94" t="s">
        <v>752</v>
      </c>
      <c r="H129" s="94" t="s">
        <v>753</v>
      </c>
      <c r="I129" s="94" t="s">
        <v>127</v>
      </c>
      <c r="J129" s="94" t="s">
        <v>498</v>
      </c>
      <c r="K129" s="94" t="s">
        <v>754</v>
      </c>
      <c r="L129" s="94" t="s">
        <v>575</v>
      </c>
      <c r="M129" s="95">
        <v>354530.3651</v>
      </c>
      <c r="N129" s="95">
        <v>6299857.426</v>
      </c>
      <c r="O129" s="94" t="s">
        <v>576</v>
      </c>
      <c r="P129" s="94"/>
      <c r="Q129" s="94"/>
    </row>
    <row r="130" spans="1:17" x14ac:dyDescent="0.25">
      <c r="A130" s="94">
        <v>22</v>
      </c>
      <c r="B130" s="94">
        <v>504</v>
      </c>
      <c r="C130" s="94">
        <v>504</v>
      </c>
      <c r="D130" s="94" t="s">
        <v>55</v>
      </c>
      <c r="E130" s="94"/>
      <c r="F130" s="94">
        <v>5</v>
      </c>
      <c r="G130" s="94" t="s">
        <v>755</v>
      </c>
      <c r="H130" s="94" t="s">
        <v>756</v>
      </c>
      <c r="I130" s="94" t="s">
        <v>127</v>
      </c>
      <c r="J130" s="94" t="s">
        <v>498</v>
      </c>
      <c r="K130" s="94" t="s">
        <v>579</v>
      </c>
      <c r="L130" s="94" t="s">
        <v>757</v>
      </c>
      <c r="M130" s="95">
        <v>354086.7598</v>
      </c>
      <c r="N130" s="95">
        <v>6299834.3249000004</v>
      </c>
      <c r="O130" s="94" t="s">
        <v>758</v>
      </c>
      <c r="P130" s="94"/>
      <c r="Q130" s="94"/>
    </row>
    <row r="131" spans="1:17" x14ac:dyDescent="0.25">
      <c r="A131" s="94">
        <v>23</v>
      </c>
      <c r="B131" s="94">
        <v>504</v>
      </c>
      <c r="C131" s="94">
        <v>504</v>
      </c>
      <c r="D131" s="94" t="s">
        <v>55</v>
      </c>
      <c r="E131" s="94"/>
      <c r="F131" s="94">
        <v>5</v>
      </c>
      <c r="G131" s="94" t="s">
        <v>759</v>
      </c>
      <c r="H131" s="94" t="s">
        <v>760</v>
      </c>
      <c r="I131" s="94" t="s">
        <v>127</v>
      </c>
      <c r="J131" s="94" t="s">
        <v>498</v>
      </c>
      <c r="K131" s="94" t="s">
        <v>761</v>
      </c>
      <c r="L131" s="94" t="s">
        <v>762</v>
      </c>
      <c r="M131" s="95">
        <v>353673.52759999997</v>
      </c>
      <c r="N131" s="95">
        <v>6299813.6595000001</v>
      </c>
      <c r="O131" s="94" t="s">
        <v>763</v>
      </c>
      <c r="P131" s="94"/>
      <c r="Q131" s="94"/>
    </row>
    <row r="132" spans="1:17" x14ac:dyDescent="0.25">
      <c r="A132" s="94">
        <v>24</v>
      </c>
      <c r="B132" s="94">
        <v>504</v>
      </c>
      <c r="C132" s="94">
        <v>504</v>
      </c>
      <c r="D132" s="94" t="s">
        <v>55</v>
      </c>
      <c r="E132" s="94"/>
      <c r="F132" s="94">
        <v>5</v>
      </c>
      <c r="G132" s="94" t="s">
        <v>764</v>
      </c>
      <c r="H132" s="94" t="s">
        <v>765</v>
      </c>
      <c r="I132" s="94" t="s">
        <v>127</v>
      </c>
      <c r="J132" s="94" t="s">
        <v>498</v>
      </c>
      <c r="K132" s="94" t="s">
        <v>199</v>
      </c>
      <c r="L132" s="94" t="s">
        <v>736</v>
      </c>
      <c r="M132" s="95">
        <v>353277.79019999999</v>
      </c>
      <c r="N132" s="95">
        <v>6299792.2439000001</v>
      </c>
      <c r="O132" s="94" t="s">
        <v>766</v>
      </c>
      <c r="P132" s="94"/>
      <c r="Q132" s="94"/>
    </row>
    <row r="133" spans="1:17" x14ac:dyDescent="0.25">
      <c r="A133" s="94">
        <v>25</v>
      </c>
      <c r="B133" s="94">
        <v>504</v>
      </c>
      <c r="C133" s="94">
        <v>504</v>
      </c>
      <c r="D133" s="94" t="s">
        <v>55</v>
      </c>
      <c r="E133" s="94"/>
      <c r="F133" s="94">
        <v>5</v>
      </c>
      <c r="G133" s="94" t="s">
        <v>767</v>
      </c>
      <c r="H133" s="94" t="s">
        <v>768</v>
      </c>
      <c r="I133" s="94" t="s">
        <v>127</v>
      </c>
      <c r="J133" s="94" t="s">
        <v>498</v>
      </c>
      <c r="K133" s="94" t="s">
        <v>769</v>
      </c>
      <c r="L133" s="94" t="s">
        <v>770</v>
      </c>
      <c r="M133" s="95">
        <v>353049.44449999998</v>
      </c>
      <c r="N133" s="95">
        <v>6299772.5758999996</v>
      </c>
      <c r="O133" s="94" t="s">
        <v>771</v>
      </c>
      <c r="P133" s="94"/>
      <c r="Q133" s="94"/>
    </row>
    <row r="134" spans="1:17" x14ac:dyDescent="0.25">
      <c r="A134" s="94">
        <v>26</v>
      </c>
      <c r="B134" s="94">
        <v>504</v>
      </c>
      <c r="C134" s="94">
        <v>504</v>
      </c>
      <c r="D134" s="94" t="s">
        <v>55</v>
      </c>
      <c r="E134" s="94"/>
      <c r="F134" s="94">
        <v>5</v>
      </c>
      <c r="G134" s="94" t="s">
        <v>772</v>
      </c>
      <c r="H134" s="94" t="s">
        <v>773</v>
      </c>
      <c r="I134" s="94" t="s">
        <v>141</v>
      </c>
      <c r="J134" s="94" t="s">
        <v>498</v>
      </c>
      <c r="K134" s="94" t="s">
        <v>550</v>
      </c>
      <c r="L134" s="94" t="s">
        <v>774</v>
      </c>
      <c r="M134" s="95">
        <v>352612.26939999999</v>
      </c>
      <c r="N134" s="95">
        <v>6299692.5908000004</v>
      </c>
      <c r="O134" s="94" t="s">
        <v>775</v>
      </c>
      <c r="P134" s="94" t="s">
        <v>552</v>
      </c>
      <c r="Q134" s="94"/>
    </row>
    <row r="135" spans="1:17" x14ac:dyDescent="0.25">
      <c r="A135" s="94">
        <v>27</v>
      </c>
      <c r="B135" s="94">
        <v>504</v>
      </c>
      <c r="C135" s="94">
        <v>504</v>
      </c>
      <c r="D135" s="94" t="s">
        <v>55</v>
      </c>
      <c r="E135" s="94"/>
      <c r="F135" s="94">
        <v>5</v>
      </c>
      <c r="G135" s="94" t="s">
        <v>776</v>
      </c>
      <c r="H135" s="94" t="s">
        <v>777</v>
      </c>
      <c r="I135" s="94" t="s">
        <v>141</v>
      </c>
      <c r="J135" s="94" t="s">
        <v>498</v>
      </c>
      <c r="K135" s="94" t="s">
        <v>774</v>
      </c>
      <c r="L135" s="94" t="s">
        <v>545</v>
      </c>
      <c r="M135" s="95">
        <v>352339.91600000003</v>
      </c>
      <c r="N135" s="95">
        <v>6299373.9140999997</v>
      </c>
      <c r="O135" s="94" t="s">
        <v>546</v>
      </c>
      <c r="P135" s="94"/>
      <c r="Q135" s="94"/>
    </row>
    <row r="136" spans="1:17" x14ac:dyDescent="0.25">
      <c r="A136" s="94">
        <v>28</v>
      </c>
      <c r="B136" s="94">
        <v>504</v>
      </c>
      <c r="C136" s="94">
        <v>504</v>
      </c>
      <c r="D136" s="94" t="s">
        <v>55</v>
      </c>
      <c r="E136" s="94"/>
      <c r="F136" s="94">
        <v>5</v>
      </c>
      <c r="G136" s="94" t="s">
        <v>778</v>
      </c>
      <c r="H136" s="94" t="s">
        <v>779</v>
      </c>
      <c r="I136" s="94" t="s">
        <v>141</v>
      </c>
      <c r="J136" s="94" t="s">
        <v>498</v>
      </c>
      <c r="K136" s="94" t="s">
        <v>780</v>
      </c>
      <c r="L136" s="94" t="s">
        <v>540</v>
      </c>
      <c r="M136" s="95">
        <v>352057.58</v>
      </c>
      <c r="N136" s="95">
        <v>6299308.5499999998</v>
      </c>
      <c r="O136" s="94" t="s">
        <v>541</v>
      </c>
      <c r="P136" s="94"/>
      <c r="Q136" s="94"/>
    </row>
    <row r="137" spans="1:17" x14ac:dyDescent="0.25">
      <c r="A137" s="94">
        <v>29</v>
      </c>
      <c r="B137" s="94">
        <v>504</v>
      </c>
      <c r="C137" s="94">
        <v>504</v>
      </c>
      <c r="D137" s="94" t="s">
        <v>55</v>
      </c>
      <c r="E137" s="94"/>
      <c r="F137" s="94">
        <v>5</v>
      </c>
      <c r="G137" s="94" t="s">
        <v>781</v>
      </c>
      <c r="H137" s="94" t="s">
        <v>782</v>
      </c>
      <c r="I137" s="94" t="s">
        <v>141</v>
      </c>
      <c r="J137" s="94" t="s">
        <v>498</v>
      </c>
      <c r="K137" s="94" t="s">
        <v>539</v>
      </c>
      <c r="L137" s="94" t="s">
        <v>535</v>
      </c>
      <c r="M137" s="95">
        <v>351713.75</v>
      </c>
      <c r="N137" s="95">
        <v>6299249.4900000002</v>
      </c>
      <c r="O137" s="94" t="s">
        <v>536</v>
      </c>
      <c r="P137" s="94"/>
      <c r="Q137" s="94"/>
    </row>
    <row r="138" spans="1:17" x14ac:dyDescent="0.25">
      <c r="A138" s="94">
        <v>30</v>
      </c>
      <c r="B138" s="94">
        <v>504</v>
      </c>
      <c r="C138" s="94">
        <v>504</v>
      </c>
      <c r="D138" s="94" t="s">
        <v>55</v>
      </c>
      <c r="E138" s="94"/>
      <c r="F138" s="94">
        <v>5</v>
      </c>
      <c r="G138" s="94" t="s">
        <v>783</v>
      </c>
      <c r="H138" s="94" t="s">
        <v>784</v>
      </c>
      <c r="I138" s="94" t="s">
        <v>141</v>
      </c>
      <c r="J138" s="94" t="s">
        <v>498</v>
      </c>
      <c r="K138" s="94" t="s">
        <v>785</v>
      </c>
      <c r="L138" s="94" t="s">
        <v>530</v>
      </c>
      <c r="M138" s="95">
        <v>351475.28110000002</v>
      </c>
      <c r="N138" s="95">
        <v>6299209.1560000004</v>
      </c>
      <c r="O138" s="94" t="s">
        <v>531</v>
      </c>
      <c r="P138" s="94"/>
      <c r="Q138" s="94"/>
    </row>
    <row r="139" spans="1:17" x14ac:dyDescent="0.25">
      <c r="A139" s="94">
        <v>31</v>
      </c>
      <c r="B139" s="94">
        <v>504</v>
      </c>
      <c r="C139" s="94">
        <v>504</v>
      </c>
      <c r="D139" s="94" t="s">
        <v>55</v>
      </c>
      <c r="E139" s="94"/>
      <c r="F139" s="94">
        <v>5</v>
      </c>
      <c r="G139" s="94" t="s">
        <v>786</v>
      </c>
      <c r="H139" s="94" t="s">
        <v>787</v>
      </c>
      <c r="I139" s="94" t="s">
        <v>141</v>
      </c>
      <c r="J139" s="94" t="s">
        <v>498</v>
      </c>
      <c r="K139" s="94" t="s">
        <v>788</v>
      </c>
      <c r="L139" s="94" t="s">
        <v>525</v>
      </c>
      <c r="M139" s="95">
        <v>351217.37</v>
      </c>
      <c r="N139" s="95">
        <v>6299143.2999999998</v>
      </c>
      <c r="O139" s="94" t="s">
        <v>526</v>
      </c>
      <c r="P139" s="94"/>
      <c r="Q139" s="94"/>
    </row>
    <row r="140" spans="1:17" x14ac:dyDescent="0.25">
      <c r="A140" s="94">
        <v>32</v>
      </c>
      <c r="B140" s="94">
        <v>504</v>
      </c>
      <c r="C140" s="94">
        <v>504</v>
      </c>
      <c r="D140" s="94" t="s">
        <v>55</v>
      </c>
      <c r="E140" s="94"/>
      <c r="F140" s="94">
        <v>5</v>
      </c>
      <c r="G140" s="94" t="s">
        <v>789</v>
      </c>
      <c r="H140" s="94" t="s">
        <v>790</v>
      </c>
      <c r="I140" s="94" t="s">
        <v>141</v>
      </c>
      <c r="J140" s="94" t="s">
        <v>498</v>
      </c>
      <c r="K140" s="94" t="s">
        <v>791</v>
      </c>
      <c r="L140" s="94" t="s">
        <v>792</v>
      </c>
      <c r="M140" s="95">
        <v>350861.39</v>
      </c>
      <c r="N140" s="95">
        <v>6299035.3899999997</v>
      </c>
      <c r="O140" s="94" t="s">
        <v>521</v>
      </c>
      <c r="P140" s="94"/>
      <c r="Q140" s="94"/>
    </row>
    <row r="141" spans="1:17" x14ac:dyDescent="0.25">
      <c r="A141" s="94">
        <v>33</v>
      </c>
      <c r="B141" s="94">
        <v>504</v>
      </c>
      <c r="C141" s="94">
        <v>504</v>
      </c>
      <c r="D141" s="94" t="s">
        <v>55</v>
      </c>
      <c r="E141" s="94"/>
      <c r="F141" s="94">
        <v>5</v>
      </c>
      <c r="G141" s="94" t="s">
        <v>793</v>
      </c>
      <c r="H141" s="94" t="s">
        <v>794</v>
      </c>
      <c r="I141" s="94" t="s">
        <v>141</v>
      </c>
      <c r="J141" s="94" t="s">
        <v>498</v>
      </c>
      <c r="K141" s="94" t="s">
        <v>514</v>
      </c>
      <c r="L141" s="94" t="s">
        <v>510</v>
      </c>
      <c r="M141" s="95">
        <v>350530.09</v>
      </c>
      <c r="N141" s="95">
        <v>6298957.8449999997</v>
      </c>
      <c r="O141" s="94" t="s">
        <v>795</v>
      </c>
      <c r="P141" s="94"/>
      <c r="Q141" s="94"/>
    </row>
    <row r="142" spans="1:17" x14ac:dyDescent="0.25">
      <c r="A142" s="94">
        <v>34</v>
      </c>
      <c r="B142" s="94">
        <v>504</v>
      </c>
      <c r="C142" s="94">
        <v>504</v>
      </c>
      <c r="D142" s="94" t="s">
        <v>55</v>
      </c>
      <c r="E142" s="94"/>
      <c r="F142" s="94">
        <v>5</v>
      </c>
      <c r="G142" s="94" t="s">
        <v>796</v>
      </c>
      <c r="H142" s="94" t="s">
        <v>797</v>
      </c>
      <c r="I142" s="94" t="s">
        <v>141</v>
      </c>
      <c r="J142" s="94" t="s">
        <v>498</v>
      </c>
      <c r="K142" s="94" t="s">
        <v>798</v>
      </c>
      <c r="L142" s="94" t="s">
        <v>799</v>
      </c>
      <c r="M142" s="95">
        <v>350125.69170000002</v>
      </c>
      <c r="N142" s="95">
        <v>6298918.5851999996</v>
      </c>
      <c r="O142" s="94" t="s">
        <v>511</v>
      </c>
      <c r="P142" s="94"/>
      <c r="Q142" s="94"/>
    </row>
    <row r="143" spans="1:17" x14ac:dyDescent="0.25">
      <c r="A143" s="94">
        <v>35</v>
      </c>
      <c r="B143" s="94">
        <v>504</v>
      </c>
      <c r="C143" s="94">
        <v>504</v>
      </c>
      <c r="D143" s="94" t="s">
        <v>55</v>
      </c>
      <c r="E143" s="94"/>
      <c r="F143" s="94">
        <v>5</v>
      </c>
      <c r="G143" s="94" t="s">
        <v>800</v>
      </c>
      <c r="H143" s="94" t="s">
        <v>801</v>
      </c>
      <c r="I143" s="94" t="s">
        <v>141</v>
      </c>
      <c r="J143" s="94" t="s">
        <v>498</v>
      </c>
      <c r="K143" s="94" t="s">
        <v>509</v>
      </c>
      <c r="L143" s="94" t="s">
        <v>802</v>
      </c>
      <c r="M143" s="95">
        <v>349861.24890000001</v>
      </c>
      <c r="N143" s="95">
        <v>6298851.8145000003</v>
      </c>
      <c r="O143" s="94" t="s">
        <v>803</v>
      </c>
      <c r="P143" s="94"/>
      <c r="Q143" s="94"/>
    </row>
    <row r="144" spans="1:17" x14ac:dyDescent="0.25">
      <c r="A144" s="94">
        <v>36</v>
      </c>
      <c r="B144" s="94">
        <v>504</v>
      </c>
      <c r="C144" s="94">
        <v>504</v>
      </c>
      <c r="D144" s="94" t="s">
        <v>55</v>
      </c>
      <c r="E144" s="94"/>
      <c r="F144" s="94">
        <v>5</v>
      </c>
      <c r="G144" s="94" t="s">
        <v>804</v>
      </c>
      <c r="H144" s="94" t="s">
        <v>805</v>
      </c>
      <c r="I144" s="94" t="s">
        <v>141</v>
      </c>
      <c r="J144" s="94" t="s">
        <v>498</v>
      </c>
      <c r="K144" s="94" t="s">
        <v>806</v>
      </c>
      <c r="L144" s="94" t="s">
        <v>500</v>
      </c>
      <c r="M144" s="95">
        <v>349597.74</v>
      </c>
      <c r="N144" s="95">
        <v>6298805.6500000004</v>
      </c>
      <c r="O144" s="94" t="s">
        <v>501</v>
      </c>
      <c r="P144" s="94"/>
      <c r="Q144" s="94"/>
    </row>
    <row r="145" spans="1:17" x14ac:dyDescent="0.25">
      <c r="A145" s="94">
        <v>37</v>
      </c>
      <c r="B145" s="94">
        <v>504</v>
      </c>
      <c r="C145" s="94">
        <v>504</v>
      </c>
      <c r="D145" s="94" t="s">
        <v>55</v>
      </c>
      <c r="E145" s="94"/>
      <c r="F145" s="94">
        <v>5</v>
      </c>
      <c r="G145" s="94" t="s">
        <v>807</v>
      </c>
      <c r="H145" s="94" t="s">
        <v>808</v>
      </c>
      <c r="I145" s="94" t="s">
        <v>141</v>
      </c>
      <c r="J145" s="94" t="s">
        <v>498</v>
      </c>
      <c r="K145" s="94" t="s">
        <v>809</v>
      </c>
      <c r="L145" s="94" t="s">
        <v>494</v>
      </c>
      <c r="M145" s="95">
        <v>349322.26</v>
      </c>
      <c r="N145" s="95">
        <v>6298739.2699999996</v>
      </c>
      <c r="O145" s="94" t="s">
        <v>810</v>
      </c>
      <c r="P145" s="94"/>
      <c r="Q145" s="94"/>
    </row>
    <row r="146" spans="1:17" x14ac:dyDescent="0.25">
      <c r="A146" s="94">
        <v>38</v>
      </c>
      <c r="B146" s="94">
        <v>504</v>
      </c>
      <c r="C146" s="94">
        <v>504</v>
      </c>
      <c r="D146" s="94" t="s">
        <v>55</v>
      </c>
      <c r="E146" s="94"/>
      <c r="F146" s="94">
        <v>5</v>
      </c>
      <c r="G146" s="94" t="s">
        <v>811</v>
      </c>
      <c r="H146" s="94" t="s">
        <v>812</v>
      </c>
      <c r="I146" s="94" t="s">
        <v>141</v>
      </c>
      <c r="J146" s="94" t="s">
        <v>498</v>
      </c>
      <c r="K146" s="94" t="s">
        <v>490</v>
      </c>
      <c r="L146" s="94" t="s">
        <v>485</v>
      </c>
      <c r="M146" s="95">
        <v>348966.94219999999</v>
      </c>
      <c r="N146" s="95">
        <v>6298625.3573000003</v>
      </c>
      <c r="O146" s="94" t="s">
        <v>813</v>
      </c>
      <c r="P146" s="94"/>
      <c r="Q146" s="94"/>
    </row>
    <row r="147" spans="1:17" x14ac:dyDescent="0.25">
      <c r="A147" s="94">
        <v>39</v>
      </c>
      <c r="B147" s="94">
        <v>504</v>
      </c>
      <c r="C147" s="94">
        <v>504</v>
      </c>
      <c r="D147" s="94" t="s">
        <v>55</v>
      </c>
      <c r="E147" s="94"/>
      <c r="F147" s="94">
        <v>5</v>
      </c>
      <c r="G147" s="94" t="s">
        <v>814</v>
      </c>
      <c r="H147" s="94" t="s">
        <v>815</v>
      </c>
      <c r="I147" s="94" t="s">
        <v>141</v>
      </c>
      <c r="J147" s="94" t="s">
        <v>498</v>
      </c>
      <c r="K147" s="94" t="s">
        <v>490</v>
      </c>
      <c r="L147" s="94" t="s">
        <v>485</v>
      </c>
      <c r="M147" s="95">
        <v>348848.79</v>
      </c>
      <c r="N147" s="95">
        <v>6298561.8300000001</v>
      </c>
      <c r="O147" s="94" t="s">
        <v>816</v>
      </c>
      <c r="P147" s="94"/>
      <c r="Q147" s="94"/>
    </row>
    <row r="148" spans="1:17" x14ac:dyDescent="0.25">
      <c r="A148" s="94">
        <v>40</v>
      </c>
      <c r="B148" s="94">
        <v>504</v>
      </c>
      <c r="C148" s="94">
        <v>504</v>
      </c>
      <c r="D148" s="94" t="s">
        <v>55</v>
      </c>
      <c r="E148" s="94"/>
      <c r="F148" s="94">
        <v>5</v>
      </c>
      <c r="G148" s="94" t="s">
        <v>817</v>
      </c>
      <c r="H148" s="94" t="s">
        <v>818</v>
      </c>
      <c r="I148" s="94" t="s">
        <v>141</v>
      </c>
      <c r="J148" s="94" t="s">
        <v>498</v>
      </c>
      <c r="K148" s="94" t="s">
        <v>819</v>
      </c>
      <c r="L148" s="94" t="s">
        <v>480</v>
      </c>
      <c r="M148" s="95">
        <v>348564</v>
      </c>
      <c r="N148" s="95">
        <v>6298482.9699999997</v>
      </c>
      <c r="O148" s="94" t="s">
        <v>820</v>
      </c>
      <c r="P148" s="94"/>
      <c r="Q148" s="94"/>
    </row>
    <row r="149" spans="1:17" x14ac:dyDescent="0.25">
      <c r="A149" s="94">
        <v>41</v>
      </c>
      <c r="B149" s="94">
        <v>504</v>
      </c>
      <c r="C149" s="94">
        <v>504</v>
      </c>
      <c r="D149" s="94" t="s">
        <v>55</v>
      </c>
      <c r="E149" s="94"/>
      <c r="F149" s="94">
        <v>5</v>
      </c>
      <c r="G149" s="94" t="s">
        <v>821</v>
      </c>
      <c r="H149" s="94" t="s">
        <v>822</v>
      </c>
      <c r="I149" s="94" t="s">
        <v>141</v>
      </c>
      <c r="J149" s="94" t="s">
        <v>823</v>
      </c>
      <c r="K149" s="94" t="s">
        <v>824</v>
      </c>
      <c r="L149" s="94" t="s">
        <v>167</v>
      </c>
      <c r="M149" s="95">
        <v>348513.20740000001</v>
      </c>
      <c r="N149" s="95">
        <v>6298590.7583999997</v>
      </c>
      <c r="O149" s="94" t="s">
        <v>825</v>
      </c>
      <c r="P149" s="94"/>
      <c r="Q149" s="94"/>
    </row>
    <row r="150" spans="1:17" x14ac:dyDescent="0.25">
      <c r="A150" s="94">
        <v>42</v>
      </c>
      <c r="B150" s="94">
        <v>504</v>
      </c>
      <c r="C150" s="94">
        <v>504</v>
      </c>
      <c r="D150" s="94" t="s">
        <v>55</v>
      </c>
      <c r="E150" s="94"/>
      <c r="F150" s="94">
        <v>5</v>
      </c>
      <c r="G150" s="94" t="s">
        <v>826</v>
      </c>
      <c r="H150" s="94" t="s">
        <v>827</v>
      </c>
      <c r="I150" s="94" t="s">
        <v>141</v>
      </c>
      <c r="J150" s="94" t="s">
        <v>823</v>
      </c>
      <c r="K150" s="94" t="s">
        <v>828</v>
      </c>
      <c r="L150" s="94" t="s">
        <v>829</v>
      </c>
      <c r="M150" s="95">
        <v>348465.88130000001</v>
      </c>
      <c r="N150" s="95">
        <v>6298803.9674000004</v>
      </c>
      <c r="O150" s="94" t="s">
        <v>830</v>
      </c>
      <c r="P150" s="94"/>
      <c r="Q150" s="94"/>
    </row>
    <row r="151" spans="1:17" x14ac:dyDescent="0.25">
      <c r="A151" s="94">
        <v>43</v>
      </c>
      <c r="B151" s="94">
        <v>504</v>
      </c>
      <c r="C151" s="94">
        <v>504</v>
      </c>
      <c r="D151" s="94" t="s">
        <v>55</v>
      </c>
      <c r="E151" s="94"/>
      <c r="F151" s="94">
        <v>5</v>
      </c>
      <c r="G151" s="94" t="s">
        <v>831</v>
      </c>
      <c r="H151" s="94" t="s">
        <v>832</v>
      </c>
      <c r="I151" s="94" t="s">
        <v>141</v>
      </c>
      <c r="J151" s="94" t="s">
        <v>823</v>
      </c>
      <c r="K151" s="94" t="s">
        <v>833</v>
      </c>
      <c r="L151" s="94" t="s">
        <v>834</v>
      </c>
      <c r="M151" s="95">
        <v>348409.83100000001</v>
      </c>
      <c r="N151" s="95">
        <v>6299075.2686999999</v>
      </c>
      <c r="O151" s="94" t="s">
        <v>835</v>
      </c>
      <c r="P151" s="94"/>
      <c r="Q151" s="94"/>
    </row>
    <row r="152" spans="1:17" x14ac:dyDescent="0.25">
      <c r="A152" s="94">
        <v>44</v>
      </c>
      <c r="B152" s="94">
        <v>504</v>
      </c>
      <c r="C152" s="94">
        <v>504</v>
      </c>
      <c r="D152" s="94" t="s">
        <v>55</v>
      </c>
      <c r="E152" s="94"/>
      <c r="F152" s="94">
        <v>5</v>
      </c>
      <c r="G152" s="94" t="s">
        <v>836</v>
      </c>
      <c r="H152" s="94" t="s">
        <v>837</v>
      </c>
      <c r="I152" s="94" t="s">
        <v>148</v>
      </c>
      <c r="J152" s="94" t="s">
        <v>147</v>
      </c>
      <c r="K152" s="94" t="s">
        <v>475</v>
      </c>
      <c r="L152" s="94" t="s">
        <v>838</v>
      </c>
      <c r="M152" s="95">
        <v>347944.77969400899</v>
      </c>
      <c r="N152" s="95">
        <v>6299092.7890752004</v>
      </c>
      <c r="O152" s="94" t="s">
        <v>839</v>
      </c>
      <c r="P152" s="94"/>
      <c r="Q152" s="94"/>
    </row>
    <row r="153" spans="1:17" x14ac:dyDescent="0.25">
      <c r="A153" s="94">
        <v>45</v>
      </c>
      <c r="B153" s="94">
        <v>504</v>
      </c>
      <c r="C153" s="94">
        <v>504</v>
      </c>
      <c r="D153" s="94" t="s">
        <v>55</v>
      </c>
      <c r="E153" s="94"/>
      <c r="F153" s="94">
        <v>5</v>
      </c>
      <c r="G153" s="94" t="s">
        <v>840</v>
      </c>
      <c r="H153" s="94" t="s">
        <v>841</v>
      </c>
      <c r="I153" s="94" t="s">
        <v>148</v>
      </c>
      <c r="J153" s="94" t="s">
        <v>150</v>
      </c>
      <c r="K153" s="94" t="s">
        <v>842</v>
      </c>
      <c r="L153" s="94" t="s">
        <v>843</v>
      </c>
      <c r="M153" s="95">
        <v>347262.4</v>
      </c>
      <c r="N153" s="95">
        <v>6299117.3099999996</v>
      </c>
      <c r="O153" s="94" t="s">
        <v>844</v>
      </c>
      <c r="P153" s="94"/>
      <c r="Q153" s="94"/>
    </row>
    <row r="154" spans="1:17" x14ac:dyDescent="0.25">
      <c r="A154" s="94">
        <v>46</v>
      </c>
      <c r="B154" s="94">
        <v>504</v>
      </c>
      <c r="C154" s="94">
        <v>504</v>
      </c>
      <c r="D154" s="94" t="s">
        <v>55</v>
      </c>
      <c r="E154" s="94"/>
      <c r="F154" s="94">
        <v>5</v>
      </c>
      <c r="G154" s="94" t="s">
        <v>845</v>
      </c>
      <c r="H154" s="94" t="s">
        <v>846</v>
      </c>
      <c r="I154" s="94" t="s">
        <v>148</v>
      </c>
      <c r="J154" s="94" t="s">
        <v>152</v>
      </c>
      <c r="K154" s="94" t="s">
        <v>847</v>
      </c>
      <c r="L154" s="94" t="s">
        <v>454</v>
      </c>
      <c r="M154" s="95">
        <v>347027.74</v>
      </c>
      <c r="N154" s="95">
        <v>6299218.2000000002</v>
      </c>
      <c r="O154" s="94" t="s">
        <v>848</v>
      </c>
      <c r="P154" s="94"/>
      <c r="Q154" s="94"/>
    </row>
    <row r="155" spans="1:17" x14ac:dyDescent="0.25">
      <c r="A155" s="94">
        <v>47</v>
      </c>
      <c r="B155" s="94">
        <v>504</v>
      </c>
      <c r="C155" s="94">
        <v>504</v>
      </c>
      <c r="D155" s="94" t="s">
        <v>55</v>
      </c>
      <c r="E155" s="94"/>
      <c r="F155" s="94">
        <v>5</v>
      </c>
      <c r="G155" s="94" t="s">
        <v>849</v>
      </c>
      <c r="H155" s="94" t="s">
        <v>850</v>
      </c>
      <c r="I155" s="94" t="s">
        <v>148</v>
      </c>
      <c r="J155" s="94" t="s">
        <v>152</v>
      </c>
      <c r="K155" s="94" t="s">
        <v>851</v>
      </c>
      <c r="L155" s="94" t="s">
        <v>852</v>
      </c>
      <c r="M155" s="95">
        <v>346678.71</v>
      </c>
      <c r="N155" s="95">
        <v>6299164.4699999997</v>
      </c>
      <c r="O155" s="94" t="s">
        <v>853</v>
      </c>
      <c r="P155" s="94" t="s">
        <v>552</v>
      </c>
      <c r="Q155" s="94"/>
    </row>
    <row r="156" spans="1:17" x14ac:dyDescent="0.25">
      <c r="A156" s="94">
        <v>48</v>
      </c>
      <c r="B156" s="94">
        <v>504</v>
      </c>
      <c r="C156" s="94">
        <v>504</v>
      </c>
      <c r="D156" s="94" t="s">
        <v>55</v>
      </c>
      <c r="E156" s="94"/>
      <c r="F156" s="94">
        <v>5</v>
      </c>
      <c r="G156" s="94" t="s">
        <v>854</v>
      </c>
      <c r="H156" s="94" t="s">
        <v>855</v>
      </c>
      <c r="I156" s="94" t="s">
        <v>148</v>
      </c>
      <c r="J156" s="94" t="s">
        <v>152</v>
      </c>
      <c r="K156" s="94" t="s">
        <v>856</v>
      </c>
      <c r="L156" s="94" t="s">
        <v>448</v>
      </c>
      <c r="M156" s="95">
        <v>346440.43</v>
      </c>
      <c r="N156" s="95">
        <v>6299127.6900000004</v>
      </c>
      <c r="O156" s="94" t="s">
        <v>857</v>
      </c>
      <c r="P156" s="94" t="s">
        <v>552</v>
      </c>
      <c r="Q156" s="94"/>
    </row>
    <row r="157" spans="1:17" x14ac:dyDescent="0.25">
      <c r="A157" s="94">
        <v>49</v>
      </c>
      <c r="B157" s="94">
        <v>504</v>
      </c>
      <c r="C157" s="94">
        <v>504</v>
      </c>
      <c r="D157" s="94" t="s">
        <v>55</v>
      </c>
      <c r="E157" s="94"/>
      <c r="F157" s="94">
        <v>5</v>
      </c>
      <c r="G157" s="94" t="s">
        <v>858</v>
      </c>
      <c r="H157" s="94" t="s">
        <v>859</v>
      </c>
      <c r="I157" s="94" t="s">
        <v>148</v>
      </c>
      <c r="J157" s="94" t="s">
        <v>152</v>
      </c>
      <c r="K157" s="94" t="s">
        <v>444</v>
      </c>
      <c r="L157" s="94" t="s">
        <v>443</v>
      </c>
      <c r="M157" s="95">
        <v>345937.41</v>
      </c>
      <c r="N157" s="95">
        <v>6299054.6500000004</v>
      </c>
      <c r="O157" s="94" t="s">
        <v>860</v>
      </c>
      <c r="P157" s="94"/>
      <c r="Q157" s="94"/>
    </row>
    <row r="158" spans="1:17" x14ac:dyDescent="0.25">
      <c r="A158" s="94">
        <v>50</v>
      </c>
      <c r="B158" s="94">
        <v>504</v>
      </c>
      <c r="C158" s="94">
        <v>504</v>
      </c>
      <c r="D158" s="94" t="s">
        <v>55</v>
      </c>
      <c r="E158" s="94"/>
      <c r="F158" s="94">
        <v>5</v>
      </c>
      <c r="G158" s="94" t="s">
        <v>861</v>
      </c>
      <c r="H158" s="94" t="s">
        <v>862</v>
      </c>
      <c r="I158" s="94" t="s">
        <v>148</v>
      </c>
      <c r="J158" s="94" t="s">
        <v>152</v>
      </c>
      <c r="K158" s="94" t="s">
        <v>863</v>
      </c>
      <c r="L158" s="94" t="s">
        <v>864</v>
      </c>
      <c r="M158" s="95">
        <v>345469.34</v>
      </c>
      <c r="N158" s="95">
        <v>6298991.9800000004</v>
      </c>
      <c r="O158" s="94" t="s">
        <v>865</v>
      </c>
      <c r="P158" s="94"/>
      <c r="Q158" s="94"/>
    </row>
    <row r="159" spans="1:17" x14ac:dyDescent="0.25">
      <c r="A159" s="94">
        <v>51</v>
      </c>
      <c r="B159" s="94">
        <v>504</v>
      </c>
      <c r="C159" s="94">
        <v>504</v>
      </c>
      <c r="D159" s="94" t="s">
        <v>55</v>
      </c>
      <c r="E159" s="94"/>
      <c r="F159" s="94">
        <v>5</v>
      </c>
      <c r="G159" s="94" t="s">
        <v>866</v>
      </c>
      <c r="H159" s="94" t="s">
        <v>867</v>
      </c>
      <c r="I159" s="94" t="s">
        <v>148</v>
      </c>
      <c r="J159" s="94" t="s">
        <v>155</v>
      </c>
      <c r="K159" s="94" t="s">
        <v>435</v>
      </c>
      <c r="L159" s="94" t="s">
        <v>128</v>
      </c>
      <c r="M159" s="95">
        <v>345433.41</v>
      </c>
      <c r="N159" s="95">
        <v>6299258.5800000001</v>
      </c>
      <c r="O159" s="94" t="s">
        <v>868</v>
      </c>
      <c r="P159" s="94"/>
      <c r="Q159" s="94"/>
    </row>
    <row r="160" spans="1:17" x14ac:dyDescent="0.25">
      <c r="A160" s="94">
        <v>52</v>
      </c>
      <c r="B160" s="94">
        <v>504</v>
      </c>
      <c r="C160" s="94">
        <v>504</v>
      </c>
      <c r="D160" s="94" t="s">
        <v>55</v>
      </c>
      <c r="E160" s="94"/>
      <c r="F160" s="94">
        <v>5</v>
      </c>
      <c r="G160" s="94" t="s">
        <v>869</v>
      </c>
      <c r="H160" s="94" t="s">
        <v>870</v>
      </c>
      <c r="I160" s="94" t="s">
        <v>148</v>
      </c>
      <c r="J160" s="94" t="s">
        <v>157</v>
      </c>
      <c r="K160" s="94" t="s">
        <v>155</v>
      </c>
      <c r="L160" s="94" t="s">
        <v>430</v>
      </c>
      <c r="M160" s="95">
        <v>345235.78499999997</v>
      </c>
      <c r="N160" s="95">
        <v>6299503.1085999999</v>
      </c>
      <c r="O160" s="94" t="s">
        <v>871</v>
      </c>
      <c r="P160" s="94"/>
      <c r="Q160" s="94"/>
    </row>
    <row r="161" spans="1:17" x14ac:dyDescent="0.25">
      <c r="A161" s="94">
        <v>53</v>
      </c>
      <c r="B161" s="94">
        <v>504</v>
      </c>
      <c r="C161" s="94">
        <v>504</v>
      </c>
      <c r="D161" s="94" t="s">
        <v>55</v>
      </c>
      <c r="E161" s="94"/>
      <c r="F161" s="94">
        <v>5</v>
      </c>
      <c r="G161" s="94" t="s">
        <v>872</v>
      </c>
      <c r="H161" s="94" t="s">
        <v>873</v>
      </c>
      <c r="I161" s="94" t="s">
        <v>148</v>
      </c>
      <c r="J161" s="94" t="s">
        <v>157</v>
      </c>
      <c r="K161" s="94" t="s">
        <v>425</v>
      </c>
      <c r="L161" s="94" t="s">
        <v>421</v>
      </c>
      <c r="M161" s="95">
        <v>344910</v>
      </c>
      <c r="N161" s="95">
        <v>6299474.7000000002</v>
      </c>
      <c r="O161" s="94" t="s">
        <v>874</v>
      </c>
      <c r="P161" s="94"/>
      <c r="Q161" s="94"/>
    </row>
    <row r="162" spans="1:17" x14ac:dyDescent="0.25">
      <c r="A162" s="94">
        <v>54</v>
      </c>
      <c r="B162" s="94">
        <v>504</v>
      </c>
      <c r="C162" s="94">
        <v>504</v>
      </c>
      <c r="D162" s="94" t="s">
        <v>55</v>
      </c>
      <c r="E162" s="94"/>
      <c r="F162" s="94">
        <v>5</v>
      </c>
      <c r="G162" s="94" t="s">
        <v>875</v>
      </c>
      <c r="H162" s="94" t="s">
        <v>876</v>
      </c>
      <c r="I162" s="94" t="s">
        <v>148</v>
      </c>
      <c r="J162" s="94" t="s">
        <v>157</v>
      </c>
      <c r="K162" s="94" t="s">
        <v>420</v>
      </c>
      <c r="L162" s="94" t="s">
        <v>416</v>
      </c>
      <c r="M162" s="95">
        <v>344672.41</v>
      </c>
      <c r="N162" s="95">
        <v>6299454.04</v>
      </c>
      <c r="O162" s="94" t="s">
        <v>877</v>
      </c>
      <c r="P162" s="94"/>
      <c r="Q162" s="94"/>
    </row>
    <row r="163" spans="1:17" x14ac:dyDescent="0.25">
      <c r="A163" s="94">
        <v>55</v>
      </c>
      <c r="B163" s="94">
        <v>504</v>
      </c>
      <c r="C163" s="94">
        <v>504</v>
      </c>
      <c r="D163" s="94" t="s">
        <v>55</v>
      </c>
      <c r="E163" s="94"/>
      <c r="F163" s="94">
        <v>5</v>
      </c>
      <c r="G163" s="94" t="s">
        <v>878</v>
      </c>
      <c r="H163" s="94" t="s">
        <v>879</v>
      </c>
      <c r="I163" s="94" t="s">
        <v>148</v>
      </c>
      <c r="J163" s="94" t="s">
        <v>157</v>
      </c>
      <c r="K163" s="94" t="s">
        <v>880</v>
      </c>
      <c r="L163" s="94" t="s">
        <v>881</v>
      </c>
      <c r="M163" s="95">
        <v>344400.76</v>
      </c>
      <c r="N163" s="95">
        <v>6299427.8300000001</v>
      </c>
      <c r="O163" s="94" t="s">
        <v>882</v>
      </c>
      <c r="P163" s="94"/>
      <c r="Q163" s="94"/>
    </row>
    <row r="164" spans="1:17" x14ac:dyDescent="0.25">
      <c r="A164" s="94">
        <v>56</v>
      </c>
      <c r="B164" s="94">
        <v>504</v>
      </c>
      <c r="C164" s="94">
        <v>504</v>
      </c>
      <c r="D164" s="94" t="s">
        <v>55</v>
      </c>
      <c r="E164" s="94"/>
      <c r="F164" s="94">
        <v>5</v>
      </c>
      <c r="G164" s="94" t="s">
        <v>883</v>
      </c>
      <c r="H164" s="94" t="s">
        <v>884</v>
      </c>
      <c r="I164" s="94" t="s">
        <v>148</v>
      </c>
      <c r="J164" s="94" t="s">
        <v>157</v>
      </c>
      <c r="K164" s="94" t="s">
        <v>410</v>
      </c>
      <c r="L164" s="94" t="s">
        <v>885</v>
      </c>
      <c r="M164" s="95">
        <v>344100.1421</v>
      </c>
      <c r="N164" s="95">
        <v>6299397.1222999999</v>
      </c>
      <c r="O164" s="94" t="s">
        <v>886</v>
      </c>
      <c r="P164" s="94"/>
      <c r="Q164" s="94"/>
    </row>
    <row r="165" spans="1:17" x14ac:dyDescent="0.25">
      <c r="A165" s="94">
        <v>57</v>
      </c>
      <c r="B165" s="94">
        <v>504</v>
      </c>
      <c r="C165" s="94">
        <v>504</v>
      </c>
      <c r="D165" s="94" t="s">
        <v>55</v>
      </c>
      <c r="E165" s="94"/>
      <c r="F165" s="94">
        <v>5</v>
      </c>
      <c r="G165" s="94" t="s">
        <v>887</v>
      </c>
      <c r="H165" s="94" t="s">
        <v>888</v>
      </c>
      <c r="I165" s="94" t="s">
        <v>148</v>
      </c>
      <c r="J165" s="94" t="s">
        <v>157</v>
      </c>
      <c r="K165" s="94" t="s">
        <v>405</v>
      </c>
      <c r="L165" s="94" t="s">
        <v>889</v>
      </c>
      <c r="M165" s="95">
        <v>343804.45390000002</v>
      </c>
      <c r="N165" s="95">
        <v>6299371.6067000004</v>
      </c>
      <c r="O165" s="94" t="s">
        <v>890</v>
      </c>
      <c r="P165" s="94"/>
      <c r="Q165" s="94"/>
    </row>
    <row r="166" spans="1:17" x14ac:dyDescent="0.25">
      <c r="A166" s="94">
        <v>58</v>
      </c>
      <c r="B166" s="94">
        <v>504</v>
      </c>
      <c r="C166" s="94">
        <v>504</v>
      </c>
      <c r="D166" s="94" t="s">
        <v>55</v>
      </c>
      <c r="E166" s="94"/>
      <c r="F166" s="94">
        <v>5</v>
      </c>
      <c r="G166" s="94" t="s">
        <v>891</v>
      </c>
      <c r="H166" s="94" t="s">
        <v>892</v>
      </c>
      <c r="I166" s="94" t="s">
        <v>159</v>
      </c>
      <c r="J166" s="94" t="s">
        <v>157</v>
      </c>
      <c r="K166" s="94" t="s">
        <v>893</v>
      </c>
      <c r="L166" s="94" t="s">
        <v>894</v>
      </c>
      <c r="M166" s="95">
        <v>343591.16</v>
      </c>
      <c r="N166" s="95">
        <v>6299349.0099999998</v>
      </c>
      <c r="O166" s="94" t="s">
        <v>895</v>
      </c>
      <c r="P166" s="94"/>
      <c r="Q166" s="94"/>
    </row>
    <row r="167" spans="1:17" x14ac:dyDescent="0.25">
      <c r="A167" s="94">
        <v>59</v>
      </c>
      <c r="B167" s="94">
        <v>504</v>
      </c>
      <c r="C167" s="94">
        <v>504</v>
      </c>
      <c r="D167" s="94" t="s">
        <v>55</v>
      </c>
      <c r="E167" s="94"/>
      <c r="F167" s="94">
        <v>5</v>
      </c>
      <c r="G167" s="94" t="s">
        <v>896</v>
      </c>
      <c r="H167" s="94" t="s">
        <v>897</v>
      </c>
      <c r="I167" s="94" t="s">
        <v>159</v>
      </c>
      <c r="J167" s="94" t="s">
        <v>157</v>
      </c>
      <c r="K167" s="94" t="s">
        <v>395</v>
      </c>
      <c r="L167" s="94" t="s">
        <v>391</v>
      </c>
      <c r="M167" s="95">
        <v>343087.99</v>
      </c>
      <c r="N167" s="95">
        <v>6299319.79</v>
      </c>
      <c r="O167" s="94" t="s">
        <v>898</v>
      </c>
      <c r="P167" s="94"/>
      <c r="Q167" s="94"/>
    </row>
    <row r="168" spans="1:17" x14ac:dyDescent="0.25">
      <c r="A168" s="94">
        <v>60</v>
      </c>
      <c r="B168" s="94">
        <v>504</v>
      </c>
      <c r="C168" s="94">
        <v>504</v>
      </c>
      <c r="D168" s="94" t="s">
        <v>55</v>
      </c>
      <c r="E168" s="94"/>
      <c r="F168" s="94">
        <v>5</v>
      </c>
      <c r="G168" s="94" t="s">
        <v>899</v>
      </c>
      <c r="H168" s="94" t="s">
        <v>900</v>
      </c>
      <c r="I168" s="94" t="s">
        <v>159</v>
      </c>
      <c r="J168" s="94" t="s">
        <v>157</v>
      </c>
      <c r="K168" s="94" t="s">
        <v>901</v>
      </c>
      <c r="L168" s="94" t="s">
        <v>902</v>
      </c>
      <c r="M168" s="95">
        <v>342712.8333</v>
      </c>
      <c r="N168" s="95">
        <v>6299327.5039999997</v>
      </c>
      <c r="O168" s="94" t="s">
        <v>903</v>
      </c>
      <c r="P168" s="94"/>
      <c r="Q168" s="94"/>
    </row>
    <row r="169" spans="1:17" x14ac:dyDescent="0.25">
      <c r="A169" s="94">
        <v>61</v>
      </c>
      <c r="B169" s="94">
        <v>504</v>
      </c>
      <c r="C169" s="94">
        <v>504</v>
      </c>
      <c r="D169" s="94" t="s">
        <v>55</v>
      </c>
      <c r="E169" s="94"/>
      <c r="F169" s="94">
        <v>5</v>
      </c>
      <c r="G169" s="94" t="s">
        <v>904</v>
      </c>
      <c r="H169" s="94" t="s">
        <v>905</v>
      </c>
      <c r="I169" s="94" t="s">
        <v>159</v>
      </c>
      <c r="J169" s="94" t="s">
        <v>157</v>
      </c>
      <c r="K169" s="94" t="s">
        <v>384</v>
      </c>
      <c r="L169" s="94" t="s">
        <v>380</v>
      </c>
      <c r="M169" s="95">
        <v>342423.41129999998</v>
      </c>
      <c r="N169" s="95">
        <v>6299334.2137000002</v>
      </c>
      <c r="O169" s="94" t="s">
        <v>906</v>
      </c>
      <c r="P169" s="94"/>
      <c r="Q169" s="94"/>
    </row>
    <row r="170" spans="1:17" x14ac:dyDescent="0.25">
      <c r="A170" s="94">
        <v>62</v>
      </c>
      <c r="B170" s="94">
        <v>504</v>
      </c>
      <c r="C170" s="94">
        <v>504</v>
      </c>
      <c r="D170" s="94" t="s">
        <v>55</v>
      </c>
      <c r="E170" s="94"/>
      <c r="F170" s="94">
        <v>5</v>
      </c>
      <c r="G170" s="94" t="s">
        <v>907</v>
      </c>
      <c r="H170" s="94" t="s">
        <v>908</v>
      </c>
      <c r="I170" s="94" t="s">
        <v>159</v>
      </c>
      <c r="J170" s="94" t="s">
        <v>157</v>
      </c>
      <c r="K170" s="94" t="s">
        <v>380</v>
      </c>
      <c r="L170" s="94" t="s">
        <v>160</v>
      </c>
      <c r="M170" s="95">
        <v>342256.97009999998</v>
      </c>
      <c r="N170" s="95">
        <v>6299338.4861000003</v>
      </c>
      <c r="O170" s="94" t="s">
        <v>909</v>
      </c>
      <c r="P170" s="94"/>
      <c r="Q170" s="94"/>
    </row>
    <row r="171" spans="1:17" x14ac:dyDescent="0.25">
      <c r="A171" s="94">
        <v>63</v>
      </c>
      <c r="B171" s="94">
        <v>504</v>
      </c>
      <c r="C171" s="94">
        <v>504</v>
      </c>
      <c r="D171" s="94" t="s">
        <v>55</v>
      </c>
      <c r="E171" s="94"/>
      <c r="F171" s="94">
        <v>5</v>
      </c>
      <c r="G171" s="94" t="s">
        <v>910</v>
      </c>
      <c r="H171" s="94" t="s">
        <v>911</v>
      </c>
      <c r="I171" s="94" t="s">
        <v>159</v>
      </c>
      <c r="J171" s="94" t="s">
        <v>160</v>
      </c>
      <c r="K171" s="94" t="s">
        <v>912</v>
      </c>
      <c r="L171" s="94" t="s">
        <v>293</v>
      </c>
      <c r="M171" s="95">
        <v>342208.44809999998</v>
      </c>
      <c r="N171" s="95">
        <v>6299502.2943000002</v>
      </c>
      <c r="O171" s="94" t="s">
        <v>913</v>
      </c>
      <c r="P171" s="94"/>
      <c r="Q171" s="94"/>
    </row>
    <row r="172" spans="1:17" x14ac:dyDescent="0.25">
      <c r="A172" s="94">
        <v>64</v>
      </c>
      <c r="B172" s="94">
        <v>504</v>
      </c>
      <c r="C172" s="94">
        <v>504</v>
      </c>
      <c r="D172" s="94" t="s">
        <v>55</v>
      </c>
      <c r="E172" s="94"/>
      <c r="F172" s="94">
        <v>5</v>
      </c>
      <c r="G172" s="94" t="s">
        <v>914</v>
      </c>
      <c r="H172" s="94" t="s">
        <v>915</v>
      </c>
      <c r="I172" s="94" t="s">
        <v>159</v>
      </c>
      <c r="J172" s="94" t="s">
        <v>293</v>
      </c>
      <c r="K172" s="94" t="s">
        <v>916</v>
      </c>
      <c r="L172" s="94" t="s">
        <v>917</v>
      </c>
      <c r="M172" s="95">
        <v>341909.34499999997</v>
      </c>
      <c r="N172" s="95">
        <v>6299531.9014999997</v>
      </c>
      <c r="O172" s="94" t="s">
        <v>918</v>
      </c>
      <c r="P172" s="94"/>
      <c r="Q172" s="94"/>
    </row>
    <row r="173" spans="1:17" x14ac:dyDescent="0.25">
      <c r="A173" s="94">
        <v>65</v>
      </c>
      <c r="B173" s="94">
        <v>504</v>
      </c>
      <c r="C173" s="94">
        <v>504</v>
      </c>
      <c r="D173" s="94" t="s">
        <v>55</v>
      </c>
      <c r="E173" s="94"/>
      <c r="F173" s="94">
        <v>5</v>
      </c>
      <c r="G173" s="94" t="s">
        <v>919</v>
      </c>
      <c r="H173" s="94" t="s">
        <v>920</v>
      </c>
      <c r="I173" s="94" t="s">
        <v>159</v>
      </c>
      <c r="J173" s="94" t="s">
        <v>293</v>
      </c>
      <c r="K173" s="94" t="s">
        <v>921</v>
      </c>
      <c r="L173" s="94" t="s">
        <v>366</v>
      </c>
      <c r="M173" s="95">
        <v>341594.22</v>
      </c>
      <c r="N173" s="95">
        <v>6299500.7599999998</v>
      </c>
      <c r="O173" s="94" t="s">
        <v>922</v>
      </c>
      <c r="P173" s="94"/>
      <c r="Q173" s="94"/>
    </row>
    <row r="174" spans="1:17" x14ac:dyDescent="0.25">
      <c r="A174" s="94">
        <v>66</v>
      </c>
      <c r="B174" s="94">
        <v>504</v>
      </c>
      <c r="C174" s="94">
        <v>504</v>
      </c>
      <c r="D174" s="94" t="s">
        <v>55</v>
      </c>
      <c r="E174" s="94"/>
      <c r="F174" s="94">
        <v>5</v>
      </c>
      <c r="G174" s="94" t="s">
        <v>923</v>
      </c>
      <c r="H174" s="94" t="s">
        <v>924</v>
      </c>
      <c r="I174" s="94" t="s">
        <v>159</v>
      </c>
      <c r="J174" s="94" t="s">
        <v>293</v>
      </c>
      <c r="K174" s="94" t="s">
        <v>925</v>
      </c>
      <c r="L174" s="94" t="s">
        <v>361</v>
      </c>
      <c r="M174" s="95">
        <v>341384.45130000002</v>
      </c>
      <c r="N174" s="95">
        <v>6299481.2638999997</v>
      </c>
      <c r="O174" s="94" t="s">
        <v>926</v>
      </c>
      <c r="P174" s="94"/>
      <c r="Q174" s="94"/>
    </row>
    <row r="175" spans="1:17" x14ac:dyDescent="0.25">
      <c r="A175" s="94">
        <v>67</v>
      </c>
      <c r="B175" s="94">
        <v>504</v>
      </c>
      <c r="C175" s="94">
        <v>504</v>
      </c>
      <c r="D175" s="94" t="s">
        <v>55</v>
      </c>
      <c r="E175" s="94"/>
      <c r="F175" s="94">
        <v>5</v>
      </c>
      <c r="G175" s="94" t="s">
        <v>927</v>
      </c>
      <c r="H175" s="94" t="s">
        <v>928</v>
      </c>
      <c r="I175" s="94" t="s">
        <v>159</v>
      </c>
      <c r="J175" s="94" t="s">
        <v>293</v>
      </c>
      <c r="K175" s="94" t="s">
        <v>929</v>
      </c>
      <c r="L175" s="94" t="s">
        <v>930</v>
      </c>
      <c r="M175" s="95">
        <v>341103.28</v>
      </c>
      <c r="N175" s="95">
        <v>6299451.9100000001</v>
      </c>
      <c r="O175" s="94" t="s">
        <v>358</v>
      </c>
      <c r="P175" s="94"/>
      <c r="Q175" s="94"/>
    </row>
    <row r="176" spans="1:17" x14ac:dyDescent="0.25">
      <c r="A176" s="94">
        <v>68</v>
      </c>
      <c r="B176" s="94">
        <v>504</v>
      </c>
      <c r="C176" s="94">
        <v>504</v>
      </c>
      <c r="D176" s="94" t="s">
        <v>55</v>
      </c>
      <c r="E176" s="94"/>
      <c r="F176" s="94">
        <v>5</v>
      </c>
      <c r="G176" s="94" t="s">
        <v>931</v>
      </c>
      <c r="H176" s="94" t="s">
        <v>932</v>
      </c>
      <c r="I176" s="94" t="s">
        <v>159</v>
      </c>
      <c r="J176" s="94" t="s">
        <v>293</v>
      </c>
      <c r="K176" s="94" t="s">
        <v>933</v>
      </c>
      <c r="L176" s="94" t="s">
        <v>934</v>
      </c>
      <c r="M176" s="95">
        <v>340859.53389999998</v>
      </c>
      <c r="N176" s="95">
        <v>6299443.5744000003</v>
      </c>
      <c r="O176" s="94" t="s">
        <v>935</v>
      </c>
      <c r="P176" s="94"/>
      <c r="Q176" s="94"/>
    </row>
    <row r="177" spans="1:17" x14ac:dyDescent="0.25">
      <c r="A177" s="94">
        <v>69</v>
      </c>
      <c r="B177" s="94">
        <v>504</v>
      </c>
      <c r="C177" s="94">
        <v>504</v>
      </c>
      <c r="D177" s="94" t="s">
        <v>55</v>
      </c>
      <c r="E177" s="94"/>
      <c r="F177" s="94">
        <v>5</v>
      </c>
      <c r="G177" s="94" t="s">
        <v>936</v>
      </c>
      <c r="H177" s="94" t="s">
        <v>937</v>
      </c>
      <c r="I177" s="94" t="s">
        <v>159</v>
      </c>
      <c r="J177" s="94" t="s">
        <v>293</v>
      </c>
      <c r="K177" s="94" t="s">
        <v>938</v>
      </c>
      <c r="L177" s="94" t="s">
        <v>939</v>
      </c>
      <c r="M177" s="95">
        <v>340506.85570000001</v>
      </c>
      <c r="N177" s="95">
        <v>6299518.3978000004</v>
      </c>
      <c r="O177" s="94" t="s">
        <v>940</v>
      </c>
      <c r="P177" s="94"/>
      <c r="Q177" s="94"/>
    </row>
    <row r="178" spans="1:17" x14ac:dyDescent="0.25">
      <c r="A178" s="94">
        <v>70</v>
      </c>
      <c r="B178" s="94">
        <v>504</v>
      </c>
      <c r="C178" s="94">
        <v>504</v>
      </c>
      <c r="D178" s="94" t="s">
        <v>55</v>
      </c>
      <c r="E178" s="94"/>
      <c r="F178" s="94">
        <v>5</v>
      </c>
      <c r="G178" s="94" t="s">
        <v>941</v>
      </c>
      <c r="H178" s="94" t="s">
        <v>942</v>
      </c>
      <c r="I178" s="94" t="s">
        <v>159</v>
      </c>
      <c r="J178" s="94" t="s">
        <v>293</v>
      </c>
      <c r="K178" s="94" t="s">
        <v>943</v>
      </c>
      <c r="L178" s="94" t="s">
        <v>944</v>
      </c>
      <c r="M178" s="95">
        <v>340098.18</v>
      </c>
      <c r="N178" s="95">
        <v>6299648.1900000004</v>
      </c>
      <c r="O178" s="94" t="s">
        <v>945</v>
      </c>
      <c r="P178" s="94"/>
      <c r="Q178" s="94"/>
    </row>
    <row r="179" spans="1:17" x14ac:dyDescent="0.25">
      <c r="A179" s="94">
        <v>71</v>
      </c>
      <c r="B179" s="94">
        <v>504</v>
      </c>
      <c r="C179" s="94">
        <v>504</v>
      </c>
      <c r="D179" s="94" t="s">
        <v>55</v>
      </c>
      <c r="E179" s="94"/>
      <c r="F179" s="94">
        <v>5</v>
      </c>
      <c r="G179" s="94" t="s">
        <v>946</v>
      </c>
      <c r="H179" s="94" t="s">
        <v>947</v>
      </c>
      <c r="I179" s="94" t="s">
        <v>158</v>
      </c>
      <c r="J179" s="94" t="s">
        <v>293</v>
      </c>
      <c r="K179" s="94" t="s">
        <v>948</v>
      </c>
      <c r="L179" s="94" t="s">
        <v>949</v>
      </c>
      <c r="M179" s="95">
        <v>339778.43699999998</v>
      </c>
      <c r="N179" s="95">
        <v>6299741.0599999996</v>
      </c>
      <c r="O179" s="94" t="s">
        <v>950</v>
      </c>
      <c r="P179" s="94"/>
      <c r="Q179" s="94"/>
    </row>
    <row r="180" spans="1:17" x14ac:dyDescent="0.25">
      <c r="A180" s="94">
        <v>72</v>
      </c>
      <c r="B180" s="94">
        <v>504</v>
      </c>
      <c r="C180" s="94">
        <v>504</v>
      </c>
      <c r="D180" s="94" t="s">
        <v>55</v>
      </c>
      <c r="E180" s="94"/>
      <c r="F180" s="94">
        <v>5</v>
      </c>
      <c r="G180" s="94" t="s">
        <v>951</v>
      </c>
      <c r="H180" s="94" t="s">
        <v>952</v>
      </c>
      <c r="I180" s="94" t="s">
        <v>158</v>
      </c>
      <c r="J180" s="94" t="s">
        <v>293</v>
      </c>
      <c r="K180" s="94" t="s">
        <v>953</v>
      </c>
      <c r="L180" s="94" t="s">
        <v>328</v>
      </c>
      <c r="M180" s="95">
        <v>339439.64490000001</v>
      </c>
      <c r="N180" s="95">
        <v>6299810.7335000001</v>
      </c>
      <c r="O180" s="94" t="s">
        <v>329</v>
      </c>
      <c r="P180" s="94"/>
      <c r="Q180" s="94"/>
    </row>
    <row r="181" spans="1:17" x14ac:dyDescent="0.25">
      <c r="A181" s="94">
        <v>73</v>
      </c>
      <c r="B181" s="94">
        <v>504</v>
      </c>
      <c r="C181" s="94">
        <v>504</v>
      </c>
      <c r="D181" s="94" t="s">
        <v>55</v>
      </c>
      <c r="E181" s="94"/>
      <c r="F181" s="94">
        <v>5</v>
      </c>
      <c r="G181" s="94" t="s">
        <v>954</v>
      </c>
      <c r="H181" s="94" t="s">
        <v>955</v>
      </c>
      <c r="I181" s="94" t="s">
        <v>158</v>
      </c>
      <c r="J181" s="94" t="s">
        <v>293</v>
      </c>
      <c r="K181" s="94" t="s">
        <v>956</v>
      </c>
      <c r="L181" s="94" t="s">
        <v>323</v>
      </c>
      <c r="M181" s="95">
        <v>339128.56229999999</v>
      </c>
      <c r="N181" s="95">
        <v>6299816.2198000001</v>
      </c>
      <c r="O181" s="94" t="s">
        <v>324</v>
      </c>
      <c r="P181" s="94"/>
      <c r="Q181" s="94"/>
    </row>
    <row r="182" spans="1:17" x14ac:dyDescent="0.25">
      <c r="A182" s="94">
        <v>74</v>
      </c>
      <c r="B182" s="94">
        <v>504</v>
      </c>
      <c r="C182" s="94">
        <v>504</v>
      </c>
      <c r="D182" s="94" t="s">
        <v>55</v>
      </c>
      <c r="E182" s="94"/>
      <c r="F182" s="94">
        <v>5</v>
      </c>
      <c r="G182" s="94" t="s">
        <v>957</v>
      </c>
      <c r="H182" s="94" t="s">
        <v>958</v>
      </c>
      <c r="I182" s="94" t="s">
        <v>158</v>
      </c>
      <c r="J182" s="94" t="s">
        <v>293</v>
      </c>
      <c r="K182" s="94" t="s">
        <v>959</v>
      </c>
      <c r="L182" s="94" t="s">
        <v>960</v>
      </c>
      <c r="M182" s="95">
        <v>338888.23190000001</v>
      </c>
      <c r="N182" s="95">
        <v>6299766.5185000002</v>
      </c>
      <c r="O182" s="94" t="s">
        <v>961</v>
      </c>
      <c r="P182" s="94"/>
      <c r="Q182" s="94"/>
    </row>
    <row r="183" spans="1:17" x14ac:dyDescent="0.25">
      <c r="A183" s="94">
        <v>75</v>
      </c>
      <c r="B183" s="94">
        <v>504</v>
      </c>
      <c r="C183" s="94">
        <v>504</v>
      </c>
      <c r="D183" s="94" t="s">
        <v>55</v>
      </c>
      <c r="E183" s="94"/>
      <c r="F183" s="94">
        <v>5</v>
      </c>
      <c r="G183" s="94" t="s">
        <v>962</v>
      </c>
      <c r="H183" s="94" t="s">
        <v>963</v>
      </c>
      <c r="I183" s="94" t="s">
        <v>158</v>
      </c>
      <c r="J183" s="94" t="s">
        <v>293</v>
      </c>
      <c r="K183" s="94" t="s">
        <v>964</v>
      </c>
      <c r="L183" s="94" t="s">
        <v>965</v>
      </c>
      <c r="M183" s="95">
        <v>338689.80060000002</v>
      </c>
      <c r="N183" s="95">
        <v>6299758.6612999998</v>
      </c>
      <c r="O183" s="94" t="s">
        <v>966</v>
      </c>
      <c r="P183" s="94"/>
      <c r="Q183" s="94"/>
    </row>
    <row r="184" spans="1:17" x14ac:dyDescent="0.25">
      <c r="A184" s="94">
        <v>76</v>
      </c>
      <c r="B184" s="94">
        <v>504</v>
      </c>
      <c r="C184" s="94">
        <v>504</v>
      </c>
      <c r="D184" s="94" t="s">
        <v>55</v>
      </c>
      <c r="E184" s="94"/>
      <c r="F184" s="94">
        <v>5</v>
      </c>
      <c r="G184" s="94" t="s">
        <v>967</v>
      </c>
      <c r="H184" s="94" t="s">
        <v>968</v>
      </c>
      <c r="I184" s="94" t="s">
        <v>158</v>
      </c>
      <c r="J184" s="94" t="s">
        <v>293</v>
      </c>
      <c r="K184" s="94" t="s">
        <v>969</v>
      </c>
      <c r="L184" s="94" t="s">
        <v>970</v>
      </c>
      <c r="M184" s="95">
        <v>338483.6813</v>
      </c>
      <c r="N184" s="95">
        <v>6299737.8048999999</v>
      </c>
      <c r="O184" s="94" t="s">
        <v>309</v>
      </c>
      <c r="P184" s="94"/>
      <c r="Q184" s="94"/>
    </row>
    <row r="185" spans="1:17" x14ac:dyDescent="0.25">
      <c r="A185" s="94">
        <v>77</v>
      </c>
      <c r="B185" s="94">
        <v>504</v>
      </c>
      <c r="C185" s="94">
        <v>504</v>
      </c>
      <c r="D185" s="94" t="s">
        <v>55</v>
      </c>
      <c r="E185" s="94"/>
      <c r="F185" s="94">
        <v>5</v>
      </c>
      <c r="G185" s="94" t="s">
        <v>971</v>
      </c>
      <c r="H185" s="94" t="s">
        <v>972</v>
      </c>
      <c r="I185" s="94" t="s">
        <v>158</v>
      </c>
      <c r="J185" s="94" t="s">
        <v>293</v>
      </c>
      <c r="K185" s="94" t="s">
        <v>973</v>
      </c>
      <c r="L185" s="94" t="s">
        <v>303</v>
      </c>
      <c r="M185" s="95">
        <v>338198.16</v>
      </c>
      <c r="N185" s="95">
        <v>6299706.9510000004</v>
      </c>
      <c r="O185" s="94" t="s">
        <v>304</v>
      </c>
      <c r="P185" s="94"/>
      <c r="Q185" s="94"/>
    </row>
    <row r="186" spans="1:17" x14ac:dyDescent="0.25">
      <c r="A186" s="94">
        <v>78</v>
      </c>
      <c r="B186" s="94">
        <v>504</v>
      </c>
      <c r="C186" s="94">
        <v>504</v>
      </c>
      <c r="D186" s="94" t="s">
        <v>55</v>
      </c>
      <c r="E186" s="94"/>
      <c r="F186" s="94">
        <v>5</v>
      </c>
      <c r="G186" s="94" t="s">
        <v>974</v>
      </c>
      <c r="H186" s="94" t="s">
        <v>975</v>
      </c>
      <c r="I186" s="94" t="s">
        <v>158</v>
      </c>
      <c r="J186" s="94" t="s">
        <v>293</v>
      </c>
      <c r="K186" s="94" t="s">
        <v>976</v>
      </c>
      <c r="L186" s="94" t="s">
        <v>454</v>
      </c>
      <c r="M186" s="95">
        <v>337937.27669999999</v>
      </c>
      <c r="N186" s="95">
        <v>6299699.4870999996</v>
      </c>
      <c r="O186" s="94" t="s">
        <v>977</v>
      </c>
      <c r="P186" s="94"/>
      <c r="Q186" s="94"/>
    </row>
    <row r="187" spans="1:17" x14ac:dyDescent="0.25">
      <c r="A187" s="94">
        <v>79</v>
      </c>
      <c r="B187" s="94">
        <v>504</v>
      </c>
      <c r="C187" s="94">
        <v>504</v>
      </c>
      <c r="D187" s="94" t="s">
        <v>55</v>
      </c>
      <c r="E187" s="94"/>
      <c r="F187" s="94">
        <v>5</v>
      </c>
      <c r="G187" s="94" t="s">
        <v>978</v>
      </c>
      <c r="H187" s="94" t="s">
        <v>979</v>
      </c>
      <c r="I187" s="94" t="s">
        <v>158</v>
      </c>
      <c r="J187" s="94" t="s">
        <v>293</v>
      </c>
      <c r="K187" s="94" t="s">
        <v>454</v>
      </c>
      <c r="L187" s="94" t="s">
        <v>980</v>
      </c>
      <c r="M187" s="95">
        <v>337753.96090000001</v>
      </c>
      <c r="N187" s="95">
        <v>6299694.3042000001</v>
      </c>
      <c r="O187" s="94" t="s">
        <v>981</v>
      </c>
      <c r="P187" s="94"/>
      <c r="Q187" s="94"/>
    </row>
    <row r="188" spans="1:17" x14ac:dyDescent="0.25">
      <c r="A188" s="94">
        <v>80</v>
      </c>
      <c r="B188" s="94">
        <v>504</v>
      </c>
      <c r="C188" s="94">
        <v>504</v>
      </c>
      <c r="D188" s="94" t="s">
        <v>55</v>
      </c>
      <c r="E188" s="94"/>
      <c r="F188" s="94">
        <v>5</v>
      </c>
      <c r="G188" s="94" t="s">
        <v>982</v>
      </c>
      <c r="H188" s="94" t="s">
        <v>983</v>
      </c>
      <c r="I188" s="94" t="s">
        <v>125</v>
      </c>
      <c r="J188" s="94" t="s">
        <v>253</v>
      </c>
      <c r="K188" s="94" t="s">
        <v>984</v>
      </c>
      <c r="L188" s="94" t="s">
        <v>985</v>
      </c>
      <c r="M188" s="95">
        <v>337324.40490000002</v>
      </c>
      <c r="N188" s="95">
        <v>6299427.4210999999</v>
      </c>
      <c r="O188" s="94" t="s">
        <v>986</v>
      </c>
      <c r="P188" s="94"/>
      <c r="Q188" s="94"/>
    </row>
    <row r="189" spans="1:17" x14ac:dyDescent="0.25">
      <c r="A189" s="94">
        <v>81</v>
      </c>
      <c r="B189" s="94">
        <v>504</v>
      </c>
      <c r="C189" s="94">
        <v>504</v>
      </c>
      <c r="D189" s="94" t="s">
        <v>55</v>
      </c>
      <c r="E189" s="94"/>
      <c r="F189" s="94">
        <v>5</v>
      </c>
      <c r="G189" s="94" t="s">
        <v>987</v>
      </c>
      <c r="H189" s="94" t="s">
        <v>988</v>
      </c>
      <c r="I189" s="94" t="s">
        <v>125</v>
      </c>
      <c r="J189" s="94" t="s">
        <v>253</v>
      </c>
      <c r="K189" s="94" t="s">
        <v>989</v>
      </c>
      <c r="L189" s="94" t="s">
        <v>990</v>
      </c>
      <c r="M189" s="95">
        <v>336938.6556</v>
      </c>
      <c r="N189" s="95">
        <v>6299475.8257999998</v>
      </c>
      <c r="O189" s="94" t="s">
        <v>991</v>
      </c>
      <c r="P189" s="94"/>
      <c r="Q189" s="94"/>
    </row>
    <row r="190" spans="1:17" x14ac:dyDescent="0.25">
      <c r="A190" s="94">
        <v>82</v>
      </c>
      <c r="B190" s="94">
        <v>504</v>
      </c>
      <c r="C190" s="94">
        <v>504</v>
      </c>
      <c r="D190" s="94" t="s">
        <v>55</v>
      </c>
      <c r="E190" s="94"/>
      <c r="F190" s="94">
        <v>5</v>
      </c>
      <c r="G190" s="94" t="s">
        <v>992</v>
      </c>
      <c r="H190" s="94" t="s">
        <v>993</v>
      </c>
      <c r="I190" s="94" t="s">
        <v>125</v>
      </c>
      <c r="J190" s="94" t="s">
        <v>253</v>
      </c>
      <c r="K190" s="94" t="s">
        <v>994</v>
      </c>
      <c r="L190" s="94" t="s">
        <v>274</v>
      </c>
      <c r="M190" s="95">
        <v>336551.47169999999</v>
      </c>
      <c r="N190" s="95">
        <v>6299537.2796999998</v>
      </c>
      <c r="O190" s="94" t="s">
        <v>275</v>
      </c>
      <c r="P190" s="94"/>
      <c r="Q190" s="94"/>
    </row>
    <row r="191" spans="1:17" x14ac:dyDescent="0.25">
      <c r="A191" s="94">
        <v>83</v>
      </c>
      <c r="B191" s="94">
        <v>504</v>
      </c>
      <c r="C191" s="94">
        <v>504</v>
      </c>
      <c r="D191" s="94" t="s">
        <v>55</v>
      </c>
      <c r="E191" s="94"/>
      <c r="F191" s="94">
        <v>5</v>
      </c>
      <c r="G191" s="94" t="s">
        <v>995</v>
      </c>
      <c r="H191" s="94" t="s">
        <v>996</v>
      </c>
      <c r="I191" s="94" t="s">
        <v>125</v>
      </c>
      <c r="J191" s="94" t="s">
        <v>253</v>
      </c>
      <c r="K191" s="94" t="s">
        <v>997</v>
      </c>
      <c r="L191" s="94" t="s">
        <v>269</v>
      </c>
      <c r="M191" s="95">
        <v>336199.47879999998</v>
      </c>
      <c r="N191" s="95">
        <v>6299612.7362000002</v>
      </c>
      <c r="O191" s="94" t="s">
        <v>270</v>
      </c>
      <c r="P191" s="94"/>
      <c r="Q191" s="94"/>
    </row>
    <row r="192" spans="1:17" x14ac:dyDescent="0.25">
      <c r="A192" s="94">
        <v>84</v>
      </c>
      <c r="B192" s="94">
        <v>504</v>
      </c>
      <c r="C192" s="94">
        <v>504</v>
      </c>
      <c r="D192" s="94" t="s">
        <v>55</v>
      </c>
      <c r="E192" s="94"/>
      <c r="F192" s="94">
        <v>5</v>
      </c>
      <c r="G192" s="94" t="s">
        <v>998</v>
      </c>
      <c r="H192" s="94" t="s">
        <v>999</v>
      </c>
      <c r="I192" s="94" t="s">
        <v>125</v>
      </c>
      <c r="J192" s="94" t="s">
        <v>253</v>
      </c>
      <c r="K192" s="94" t="s">
        <v>263</v>
      </c>
      <c r="L192" s="94" t="s">
        <v>153</v>
      </c>
      <c r="M192" s="95">
        <v>335934.29710000003</v>
      </c>
      <c r="N192" s="95">
        <v>6299707.5124000004</v>
      </c>
      <c r="O192" s="94" t="s">
        <v>1000</v>
      </c>
      <c r="P192" s="94"/>
      <c r="Q192" s="94"/>
    </row>
    <row r="193" spans="1:17" x14ac:dyDescent="0.25">
      <c r="A193" s="94">
        <v>85</v>
      </c>
      <c r="B193" s="94">
        <v>504</v>
      </c>
      <c r="C193" s="94">
        <v>504</v>
      </c>
      <c r="D193" s="94" t="s">
        <v>55</v>
      </c>
      <c r="E193" s="94"/>
      <c r="F193" s="94">
        <v>5</v>
      </c>
      <c r="G193" s="94" t="s">
        <v>1001</v>
      </c>
      <c r="H193" s="94" t="s">
        <v>1002</v>
      </c>
      <c r="I193" s="94" t="s">
        <v>125</v>
      </c>
      <c r="J193" s="94" t="s">
        <v>253</v>
      </c>
      <c r="K193" s="94" t="s">
        <v>149</v>
      </c>
      <c r="L193" s="94" t="s">
        <v>1003</v>
      </c>
      <c r="M193" s="95">
        <v>335675.72509999998</v>
      </c>
      <c r="N193" s="95">
        <v>6299790.6363000004</v>
      </c>
      <c r="O193" s="94" t="s">
        <v>1004</v>
      </c>
      <c r="P193" s="94"/>
      <c r="Q193" s="94"/>
    </row>
    <row r="194" spans="1:17" x14ac:dyDescent="0.25">
      <c r="A194" s="94">
        <v>86</v>
      </c>
      <c r="B194" s="94">
        <v>504</v>
      </c>
      <c r="C194" s="94">
        <v>504</v>
      </c>
      <c r="D194" s="94" t="s">
        <v>55</v>
      </c>
      <c r="E194" s="94"/>
      <c r="F194" s="94">
        <v>5</v>
      </c>
      <c r="G194" s="94" t="s">
        <v>1005</v>
      </c>
      <c r="H194" s="94" t="s">
        <v>1006</v>
      </c>
      <c r="I194" s="94" t="s">
        <v>125</v>
      </c>
      <c r="J194" s="94" t="s">
        <v>253</v>
      </c>
      <c r="K194" s="94" t="s">
        <v>1007</v>
      </c>
      <c r="L194" s="94" t="s">
        <v>144</v>
      </c>
      <c r="M194" s="95">
        <v>335415.68900000001</v>
      </c>
      <c r="N194" s="95">
        <v>6299778.8229999999</v>
      </c>
      <c r="O194" s="94" t="s">
        <v>1008</v>
      </c>
      <c r="P194" s="94"/>
      <c r="Q194" s="94"/>
    </row>
    <row r="195" spans="1:17" x14ac:dyDescent="0.25">
      <c r="A195" s="94">
        <v>87</v>
      </c>
      <c r="B195" s="94">
        <v>504</v>
      </c>
      <c r="C195" s="94">
        <v>504</v>
      </c>
      <c r="D195" s="94" t="s">
        <v>55</v>
      </c>
      <c r="E195" s="94"/>
      <c r="F195" s="94">
        <v>5</v>
      </c>
      <c r="G195" s="94" t="s">
        <v>1009</v>
      </c>
      <c r="H195" s="94" t="s">
        <v>1010</v>
      </c>
      <c r="I195" s="94" t="s">
        <v>125</v>
      </c>
      <c r="J195" s="94" t="s">
        <v>144</v>
      </c>
      <c r="K195" s="94" t="s">
        <v>253</v>
      </c>
      <c r="L195" s="94" t="s">
        <v>248</v>
      </c>
      <c r="M195" s="95">
        <v>335397.4877</v>
      </c>
      <c r="N195" s="95">
        <v>6299570.5007999996</v>
      </c>
      <c r="O195" s="94" t="s">
        <v>249</v>
      </c>
      <c r="P195" s="94"/>
      <c r="Q195" s="94"/>
    </row>
    <row r="196" spans="1:17" x14ac:dyDescent="0.25">
      <c r="A196" s="94">
        <v>88</v>
      </c>
      <c r="B196" s="94">
        <v>504</v>
      </c>
      <c r="C196" s="94">
        <v>504</v>
      </c>
      <c r="D196" s="94" t="s">
        <v>55</v>
      </c>
      <c r="E196" s="94"/>
      <c r="F196" s="94">
        <v>5</v>
      </c>
      <c r="G196" s="94" t="s">
        <v>1011</v>
      </c>
      <c r="H196" s="94" t="s">
        <v>1012</v>
      </c>
      <c r="I196" s="94" t="s">
        <v>125</v>
      </c>
      <c r="J196" s="94" t="s">
        <v>144</v>
      </c>
      <c r="K196" s="94" t="s">
        <v>1013</v>
      </c>
      <c r="L196" s="94" t="s">
        <v>243</v>
      </c>
      <c r="M196" s="95">
        <v>335389.45360000001</v>
      </c>
      <c r="N196" s="95">
        <v>6299353.7282999996</v>
      </c>
      <c r="O196" s="94" t="s">
        <v>244</v>
      </c>
      <c r="P196" s="94"/>
      <c r="Q196" s="94"/>
    </row>
    <row r="197" spans="1:17" x14ac:dyDescent="0.25">
      <c r="A197" s="94">
        <v>89</v>
      </c>
      <c r="B197" s="94">
        <v>504</v>
      </c>
      <c r="C197" s="94">
        <v>504</v>
      </c>
      <c r="D197" s="94" t="s">
        <v>55</v>
      </c>
      <c r="E197" s="94"/>
      <c r="F197" s="94">
        <v>5</v>
      </c>
      <c r="G197" s="94" t="s">
        <v>1014</v>
      </c>
      <c r="H197" s="94" t="s">
        <v>1015</v>
      </c>
      <c r="I197" s="94" t="s">
        <v>125</v>
      </c>
      <c r="J197" s="94" t="s">
        <v>144</v>
      </c>
      <c r="K197" s="94" t="s">
        <v>1016</v>
      </c>
      <c r="L197" s="94" t="s">
        <v>226</v>
      </c>
      <c r="M197" s="95">
        <v>335375.92749999999</v>
      </c>
      <c r="N197" s="95">
        <v>6299115.9051999999</v>
      </c>
      <c r="O197" s="94" t="s">
        <v>239</v>
      </c>
      <c r="P197" s="94"/>
      <c r="Q197" s="94"/>
    </row>
    <row r="198" spans="1:17" x14ac:dyDescent="0.25">
      <c r="A198" s="94">
        <v>90</v>
      </c>
      <c r="B198" s="94">
        <v>504</v>
      </c>
      <c r="C198" s="94">
        <v>504</v>
      </c>
      <c r="D198" s="94" t="s">
        <v>55</v>
      </c>
      <c r="E198" s="94"/>
      <c r="F198" s="94">
        <v>5</v>
      </c>
      <c r="G198" s="94" t="s">
        <v>1017</v>
      </c>
      <c r="H198" s="94" t="s">
        <v>1018</v>
      </c>
      <c r="I198" s="94" t="s">
        <v>125</v>
      </c>
      <c r="J198" s="94" t="s">
        <v>198</v>
      </c>
      <c r="K198" s="94" t="s">
        <v>226</v>
      </c>
      <c r="L198" s="94" t="s">
        <v>222</v>
      </c>
      <c r="M198" s="95">
        <v>335211.995</v>
      </c>
      <c r="N198" s="95">
        <v>6299163.4693999998</v>
      </c>
      <c r="O198" s="94" t="s">
        <v>223</v>
      </c>
      <c r="P198" s="94"/>
      <c r="Q198" s="94"/>
    </row>
    <row r="199" spans="1:17" x14ac:dyDescent="0.25">
      <c r="A199" s="94">
        <v>91</v>
      </c>
      <c r="B199" s="94">
        <v>504</v>
      </c>
      <c r="C199" s="94">
        <v>504</v>
      </c>
      <c r="D199" s="94" t="s">
        <v>55</v>
      </c>
      <c r="E199" s="94"/>
      <c r="F199" s="94">
        <v>5</v>
      </c>
      <c r="G199" s="94" t="s">
        <v>1019</v>
      </c>
      <c r="H199" s="94" t="s">
        <v>1020</v>
      </c>
      <c r="I199" s="94" t="s">
        <v>125</v>
      </c>
      <c r="J199" s="94" t="s">
        <v>136</v>
      </c>
      <c r="K199" s="94" t="s">
        <v>198</v>
      </c>
      <c r="L199" s="94" t="s">
        <v>134</v>
      </c>
      <c r="M199" s="95">
        <v>335139.15999999997</v>
      </c>
      <c r="N199" s="95">
        <v>6299484.3200000003</v>
      </c>
      <c r="O199" s="94" t="s">
        <v>1021</v>
      </c>
      <c r="P199" s="94"/>
      <c r="Q199" s="94"/>
    </row>
    <row r="200" spans="1:17" s="98" customFormat="1" x14ac:dyDescent="0.25">
      <c r="A200" s="96"/>
      <c r="B200" s="96">
        <v>504</v>
      </c>
      <c r="C200" s="96">
        <v>504</v>
      </c>
      <c r="D200" s="96" t="s">
        <v>55</v>
      </c>
      <c r="E200" s="96"/>
      <c r="F200" s="96">
        <v>5</v>
      </c>
      <c r="G200" s="96" t="s">
        <v>1022</v>
      </c>
      <c r="H200" s="96" t="s">
        <v>1023</v>
      </c>
      <c r="I200" s="96" t="s">
        <v>125</v>
      </c>
      <c r="J200" s="96" t="s">
        <v>1024</v>
      </c>
      <c r="K200" s="96" t="s">
        <v>134</v>
      </c>
      <c r="L200" s="96" t="s">
        <v>203</v>
      </c>
      <c r="M200" s="97">
        <v>334753</v>
      </c>
      <c r="N200" s="97">
        <v>6299308</v>
      </c>
      <c r="O200" s="96" t="s">
        <v>1025</v>
      </c>
      <c r="P200" s="96"/>
      <c r="Q200" s="96"/>
    </row>
    <row r="201" spans="1:17" s="121" customFormat="1" x14ac:dyDescent="0.25">
      <c r="A201" s="131">
        <v>92</v>
      </c>
      <c r="B201" s="131">
        <v>504</v>
      </c>
      <c r="C201" s="131">
        <v>504</v>
      </c>
      <c r="D201" s="119" t="s">
        <v>55</v>
      </c>
      <c r="E201" s="100"/>
      <c r="F201" s="131">
        <v>5</v>
      </c>
      <c r="G201" s="119" t="s">
        <v>1090</v>
      </c>
      <c r="H201" s="119" t="s">
        <v>1080</v>
      </c>
      <c r="I201" s="119" t="s">
        <v>125</v>
      </c>
      <c r="J201" s="119" t="s">
        <v>136</v>
      </c>
      <c r="K201" s="119" t="s">
        <v>134</v>
      </c>
      <c r="L201" s="119" t="s">
        <v>1074</v>
      </c>
      <c r="M201" s="131"/>
      <c r="N201" s="131"/>
      <c r="O201" s="119" t="s">
        <v>1091</v>
      </c>
      <c r="P201" s="131"/>
      <c r="Q201" s="131"/>
    </row>
    <row r="202" spans="1:17" s="121" customFormat="1" x14ac:dyDescent="0.25">
      <c r="A202" s="131">
        <v>93</v>
      </c>
      <c r="B202" s="131">
        <v>504</v>
      </c>
      <c r="C202" s="131">
        <v>504</v>
      </c>
      <c r="D202" s="119" t="s">
        <v>55</v>
      </c>
      <c r="E202" s="100"/>
      <c r="F202" s="131">
        <v>5</v>
      </c>
      <c r="G202" s="131" t="s">
        <v>1092</v>
      </c>
      <c r="H202" s="119" t="s">
        <v>1081</v>
      </c>
      <c r="I202" s="119" t="s">
        <v>125</v>
      </c>
      <c r="J202" s="131" t="s">
        <v>1078</v>
      </c>
      <c r="K202" s="131" t="s">
        <v>214</v>
      </c>
      <c r="L202" s="131" t="s">
        <v>208</v>
      </c>
      <c r="M202" s="131">
        <v>334555</v>
      </c>
      <c r="N202" s="131">
        <v>6299432</v>
      </c>
      <c r="O202" s="131" t="s">
        <v>1093</v>
      </c>
      <c r="P202" s="131" t="s">
        <v>1071</v>
      </c>
      <c r="Q202" s="131"/>
    </row>
    <row r="203" spans="1:17" s="121" customFormat="1" x14ac:dyDescent="0.25">
      <c r="A203" s="131">
        <v>94</v>
      </c>
      <c r="B203" s="131">
        <v>504</v>
      </c>
      <c r="C203" s="131">
        <v>504</v>
      </c>
      <c r="D203" s="119" t="s">
        <v>55</v>
      </c>
      <c r="E203" s="100"/>
      <c r="F203" s="131">
        <v>5</v>
      </c>
      <c r="G203" s="131" t="s">
        <v>206</v>
      </c>
      <c r="H203" s="119" t="s">
        <v>207</v>
      </c>
      <c r="I203" s="119" t="s">
        <v>125</v>
      </c>
      <c r="J203" s="131" t="s">
        <v>203</v>
      </c>
      <c r="K203" s="131" t="s">
        <v>208</v>
      </c>
      <c r="L203" s="131" t="s">
        <v>209</v>
      </c>
      <c r="M203" s="131">
        <v>334644.32</v>
      </c>
      <c r="N203" s="131">
        <v>6299245.5599999996</v>
      </c>
      <c r="O203" s="131" t="s">
        <v>210</v>
      </c>
      <c r="P203" s="131" t="s">
        <v>1071</v>
      </c>
      <c r="Q203" s="131"/>
    </row>
    <row r="204" spans="1:17" s="121" customFormat="1" x14ac:dyDescent="0.25">
      <c r="A204" s="131">
        <v>95</v>
      </c>
      <c r="B204" s="131">
        <v>504</v>
      </c>
      <c r="C204" s="131">
        <v>504</v>
      </c>
      <c r="D204" s="119" t="s">
        <v>55</v>
      </c>
      <c r="E204" s="100"/>
      <c r="F204" s="131">
        <v>5</v>
      </c>
      <c r="G204" s="131" t="s">
        <v>1060</v>
      </c>
      <c r="H204" s="131" t="s">
        <v>1060</v>
      </c>
      <c r="I204" s="119" t="s">
        <v>125</v>
      </c>
      <c r="J204" s="131" t="s">
        <v>132</v>
      </c>
      <c r="K204" s="131" t="s">
        <v>1082</v>
      </c>
      <c r="L204" s="131" t="s">
        <v>1068</v>
      </c>
      <c r="M204" s="131"/>
      <c r="N204" s="131"/>
      <c r="O204" s="131" t="s">
        <v>1083</v>
      </c>
      <c r="P204" s="131"/>
      <c r="Q204" s="131"/>
    </row>
    <row r="205" spans="1:17" s="121" customFormat="1" x14ac:dyDescent="0.25">
      <c r="A205" s="131">
        <v>96</v>
      </c>
      <c r="B205" s="131">
        <v>504</v>
      </c>
      <c r="C205" s="131">
        <v>504</v>
      </c>
      <c r="D205" s="119" t="s">
        <v>55</v>
      </c>
      <c r="E205" s="100"/>
      <c r="F205" s="131">
        <v>5</v>
      </c>
      <c r="G205" s="131" t="s">
        <v>1094</v>
      </c>
      <c r="H205" s="119" t="s">
        <v>1084</v>
      </c>
      <c r="I205" s="119" t="s">
        <v>125</v>
      </c>
      <c r="J205" s="131" t="s">
        <v>213</v>
      </c>
      <c r="K205" s="131" t="s">
        <v>203</v>
      </c>
      <c r="L205" s="131" t="s">
        <v>226</v>
      </c>
      <c r="M205" s="131">
        <v>334996.4105</v>
      </c>
      <c r="N205" s="131">
        <v>6299142.2652000003</v>
      </c>
      <c r="O205" s="131" t="s">
        <v>1095</v>
      </c>
      <c r="P205" s="131" t="s">
        <v>1071</v>
      </c>
      <c r="Q205" s="131"/>
    </row>
    <row r="206" spans="1:17" s="121" customFormat="1" x14ac:dyDescent="0.25">
      <c r="A206" s="131">
        <v>97</v>
      </c>
      <c r="B206" s="131">
        <v>504</v>
      </c>
      <c r="C206" s="131">
        <v>504</v>
      </c>
      <c r="D206" s="119" t="s">
        <v>55</v>
      </c>
      <c r="E206" s="100"/>
      <c r="F206" s="131">
        <v>5</v>
      </c>
      <c r="G206" s="131" t="s">
        <v>1060</v>
      </c>
      <c r="H206" s="119" t="s">
        <v>1060</v>
      </c>
      <c r="I206" s="119" t="s">
        <v>125</v>
      </c>
      <c r="J206" s="131" t="s">
        <v>1061</v>
      </c>
      <c r="K206" s="131" t="s">
        <v>230</v>
      </c>
      <c r="L206" s="131" t="s">
        <v>1085</v>
      </c>
      <c r="M206" s="131"/>
      <c r="N206" s="131"/>
      <c r="O206" s="131" t="s">
        <v>1086</v>
      </c>
      <c r="P206" s="131"/>
      <c r="Q206" s="131"/>
    </row>
    <row r="207" spans="1:17" s="121" customFormat="1" x14ac:dyDescent="0.25">
      <c r="A207" s="131">
        <v>98</v>
      </c>
      <c r="B207" s="131">
        <v>504</v>
      </c>
      <c r="C207" s="131">
        <v>504</v>
      </c>
      <c r="D207" s="119" t="s">
        <v>55</v>
      </c>
      <c r="E207" s="100"/>
      <c r="F207" s="131">
        <v>5</v>
      </c>
      <c r="G207" s="131" t="s">
        <v>1060</v>
      </c>
      <c r="H207" s="119" t="s">
        <v>1060</v>
      </c>
      <c r="I207" s="119" t="s">
        <v>125</v>
      </c>
      <c r="J207" s="131" t="s">
        <v>1061</v>
      </c>
      <c r="K207" s="131" t="s">
        <v>1026</v>
      </c>
      <c r="L207" s="131" t="s">
        <v>134</v>
      </c>
      <c r="M207" s="131"/>
      <c r="N207" s="131"/>
      <c r="O207" s="131" t="s">
        <v>1087</v>
      </c>
      <c r="P207" s="131"/>
      <c r="Q207" s="13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Ficha - 504</vt:lpstr>
      <vt:lpstr>Anexo 2 - 504</vt:lpstr>
      <vt:lpstr>Anexo 4 - 504</vt:lpstr>
      <vt:lpstr>'Anexo 2 - 504'!Área_de_impresión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dc:creator>
  <cp:lastModifiedBy>Paulina Matute Torres</cp:lastModifiedBy>
  <dcterms:created xsi:type="dcterms:W3CDTF">2019-08-26T14:58:01Z</dcterms:created>
  <dcterms:modified xsi:type="dcterms:W3CDTF">2025-10-03T13:38:04Z</dcterms:modified>
</cp:coreProperties>
</file>